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hul CTE\AI\PBE\"/>
    </mc:Choice>
  </mc:AlternateContent>
  <xr:revisionPtr revIDLastSave="0" documentId="13_ncr:1_{2A2B3AA6-4D12-46AD-8858-427D645D48A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BER" sheetId="5" r:id="rId1"/>
    <sheet name="Sheet2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6" l="1"/>
  <c r="C13" i="6"/>
  <c r="D13" i="6" s="1"/>
  <c r="E13" i="6" s="1"/>
  <c r="C10" i="6"/>
  <c r="D10" i="6" s="1"/>
  <c r="E10" i="6" s="1"/>
  <c r="C5" i="6"/>
  <c r="D5" i="6" s="1"/>
  <c r="E5" i="6" s="1"/>
  <c r="C4" i="6"/>
  <c r="D4" i="6" s="1"/>
  <c r="E4" i="6" s="1"/>
  <c r="D6" i="6"/>
  <c r="E6" i="6" s="1"/>
  <c r="D7" i="6"/>
  <c r="E7" i="6" s="1"/>
  <c r="D8" i="6"/>
  <c r="E8" i="6" s="1"/>
  <c r="D9" i="6"/>
  <c r="E9" i="6" s="1"/>
  <c r="D11" i="6"/>
  <c r="E11" i="6" s="1"/>
  <c r="D12" i="6"/>
  <c r="E12" i="6" s="1"/>
  <c r="D14" i="6"/>
  <c r="E14" i="6" s="1"/>
  <c r="D16" i="6"/>
  <c r="E16" i="6" s="1"/>
  <c r="C17" i="6" l="1"/>
  <c r="D15" i="6"/>
  <c r="E15" i="6" s="1"/>
  <c r="E17" i="6" l="1"/>
  <c r="D17" i="6"/>
  <c r="E19" i="6" s="1"/>
  <c r="E20" i="6" l="1"/>
</calcChain>
</file>

<file path=xl/sharedStrings.xml><?xml version="1.0" encoding="utf-8"?>
<sst xmlns="http://schemas.openxmlformats.org/spreadsheetml/2006/main" count="61" uniqueCount="46">
  <si>
    <t>CONFIDENTIAL</t>
  </si>
  <si>
    <t>STEEL AUTHORITY OF INDIA LIMITED</t>
  </si>
  <si>
    <t>Sl.No.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</si>
  <si>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</si>
  <si>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</si>
  <si>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</si>
  <si>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</si>
  <si>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</si>
  <si>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</si>
  <si>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</si>
  <si>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</si>
  <si>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</si>
  <si>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</si>
  <si>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</si>
  <si>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</si>
  <si>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</si>
  <si>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</si>
  <si>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Sub-total (1 to 13)</t>
  </si>
  <si>
    <t>Input tax credit (ITC) for GST</t>
  </si>
  <si>
    <t>DURGAPUR STEEL PLANT</t>
  </si>
  <si>
    <t>BROWNFIELD EXPANSION OF DURGAPUR STEEL PLANT</t>
  </si>
  <si>
    <t>Annexure-I</t>
  </si>
  <si>
    <t>Price Bid Evaluation</t>
  </si>
  <si>
    <t>Comparative statement w.r.t. estimate</t>
  </si>
  <si>
    <t>Estimate</t>
  </si>
  <si>
    <t>This is a computer generated document. It does not require signature.</t>
  </si>
  <si>
    <t>M/s MECHTROTECH PROJECTS PRIVATE LIMITED</t>
  </si>
  <si>
    <t>M/s Meltech Cranes Pvt. Ltd.</t>
  </si>
  <si>
    <t>Foreign Supervision charges in India during erection, startup, commissioning and PG test for _____mandays</t>
  </si>
  <si>
    <t>BASIC</t>
  </si>
  <si>
    <t xml:space="preserve"> GST </t>
  </si>
  <si>
    <t>TOTAL</t>
  </si>
  <si>
    <t>Description</t>
  </si>
  <si>
    <t>ITC</t>
  </si>
  <si>
    <t>NET PF ITC</t>
  </si>
  <si>
    <t>Variance w.r.t estimate</t>
  </si>
  <si>
    <t>Ranking</t>
  </si>
  <si>
    <t>L-2</t>
  </si>
  <si>
    <t>L-1</t>
  </si>
  <si>
    <t>SL. NO.</t>
  </si>
  <si>
    <t>Package cost net of ITC for GST (14-15)</t>
  </si>
  <si>
    <t>Ref. No.: CET-17(4)/5110/88</t>
  </si>
  <si>
    <t>Date: 04.10.2025</t>
  </si>
  <si>
    <t>M/s Mechtrotech Projects Private Limited</t>
  </si>
  <si>
    <t>REPLACEMENT OF TUNDISH HANDLING CRANES (Package 6)</t>
  </si>
  <si>
    <t>(Figures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</si>
</sst>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7" formatCode="0_)"/>
    <numFmt numFmtId="168" formatCode="_-* #,##0_-;\-* #,##0_-;_-* &quot;-&quot;??_-;_-@_-"/>
    <numFmt numFmtId="169" formatCode="0.00_)"/>
    <numFmt numFmtId="170" formatCode="0.000000_)"/>
    <numFmt numFmtId="176" formatCode="0.0000000_)"/>
    <numFmt numFmtId="177" formatCode="0.0000000"/>
    <numFmt numFmtId="178" formatCode="0.00000000"/>
  </numFmts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" fillId="0" borderId="0"/>
    <xf numFmtId="0" fontId="2" fillId="0" borderId="0"/>
    <xf numFmtId="165" fontId="1" fillId="0" borderId="0"/>
    <xf numFmtId="0" fontId="5" fillId="0" borderId="0"/>
    <xf numFmtId="0" fontId="2" fillId="0" borderId="0"/>
  </cellStyleXfs>
  <cellXfs count="71">
    <xf numFmtId="0" fontId="0" fillId="0" borderId="0" xfId="0"/>
    <xf numFmtId="169" fontId="1" fillId="0" borderId="0" xfId="3" applyNumberFormat="1"/>
    <xf numFmtId="169" fontId="4" fillId="0" borderId="0" xfId="3" applyNumberFormat="1" applyFont="1" applyAlignment="1">
      <alignment horizontal="right"/>
    </xf>
    <xf numFmtId="169" fontId="1" fillId="0" borderId="0" xfId="3" applyNumberFormat="1" applyAlignment="1">
      <alignment horizontal="right"/>
    </xf>
    <xf numFmtId="169" fontId="1" fillId="0" borderId="0" xfId="3" applyNumberFormat="1" applyAlignment="1">
      <alignment horizontal="left"/>
    </xf>
    <xf numFmtId="169" fontId="8" fillId="0" borderId="0" xfId="3" applyNumberFormat="1" applyFont="1" applyAlignment="1">
      <alignment wrapText="1"/>
    </xf>
    <xf numFmtId="176" fontId="1" fillId="0" borderId="13" xfId="3" applyNumberFormat="1" applyBorder="1" applyAlignment="1">
      <alignment vertical="top" wrapText="1"/>
    </xf>
    <xf numFmtId="0" fontId="9" fillId="0" borderId="0" xfId="7" applyFont="1" applyAlignment="1">
      <alignment horizontal="right"/>
    </xf>
    <xf numFmtId="0" fontId="2" fillId="0" borderId="0" xfId="7"/>
    <xf numFmtId="3" fontId="7" fillId="0" borderId="0" xfId="7" applyNumberFormat="1" applyFont="1"/>
    <xf numFmtId="170" fontId="1" fillId="0" borderId="0" xfId="7" applyNumberFormat="1" applyFont="1" applyAlignment="1">
      <alignment horizontal="right"/>
    </xf>
    <xf numFmtId="169" fontId="7" fillId="0" borderId="0" xfId="7" applyNumberFormat="1" applyFont="1" applyAlignment="1">
      <alignment horizontal="right"/>
    </xf>
    <xf numFmtId="3" fontId="1" fillId="0" borderId="11" xfId="7" applyNumberFormat="1" applyFont="1" applyBorder="1" applyAlignment="1">
      <alignment horizontal="center" vertical="top"/>
    </xf>
    <xf numFmtId="170" fontId="1" fillId="0" borderId="5" xfId="7" applyNumberFormat="1" applyFont="1" applyBorder="1" applyAlignment="1">
      <alignment horizontal="left" vertical="top" wrapText="1"/>
    </xf>
    <xf numFmtId="176" fontId="1" fillId="0" borderId="4" xfId="3" applyNumberFormat="1" applyBorder="1" applyAlignment="1">
      <alignment vertical="top" wrapText="1"/>
    </xf>
    <xf numFmtId="3" fontId="1" fillId="0" borderId="21" xfId="7" applyNumberFormat="1" applyFont="1" applyBorder="1" applyAlignment="1">
      <alignment horizontal="center" vertical="top"/>
    </xf>
    <xf numFmtId="170" fontId="1" fillId="0" borderId="22" xfId="7" applyNumberFormat="1" applyFont="1" applyBorder="1" applyAlignment="1">
      <alignment horizontal="left" vertical="center" wrapText="1"/>
    </xf>
    <xf numFmtId="3" fontId="1" fillId="0" borderId="15" xfId="7" applyNumberFormat="1" applyFont="1" applyBorder="1" applyAlignment="1">
      <alignment horizontal="center" vertical="top"/>
    </xf>
    <xf numFmtId="3" fontId="1" fillId="0" borderId="18" xfId="7" applyNumberFormat="1" applyFont="1" applyBorder="1" applyAlignment="1">
      <alignment horizontal="center" vertical="top"/>
    </xf>
    <xf numFmtId="167" fontId="1" fillId="0" borderId="0" xfId="3" applyNumberFormat="1"/>
    <xf numFmtId="169" fontId="1" fillId="0" borderId="0" xfId="7" applyNumberFormat="1" applyFont="1" applyAlignment="1">
      <alignment horizontal="center"/>
    </xf>
    <xf numFmtId="169" fontId="8" fillId="0" borderId="0" xfId="3" applyNumberFormat="1" applyFont="1" applyAlignment="1">
      <alignment horizontal="center" wrapText="1"/>
    </xf>
    <xf numFmtId="3" fontId="7" fillId="0" borderId="9" xfId="7" applyNumberFormat="1" applyFont="1" applyBorder="1" applyAlignment="1">
      <alignment horizontal="center" vertical="center"/>
    </xf>
    <xf numFmtId="170" fontId="7" fillId="0" borderId="6" xfId="7" applyNumberFormat="1" applyFont="1" applyBorder="1" applyAlignment="1">
      <alignment horizontal="center" vertical="center"/>
    </xf>
    <xf numFmtId="169" fontId="7" fillId="0" borderId="6" xfId="3" applyNumberFormat="1" applyFont="1" applyBorder="1" applyAlignment="1">
      <alignment horizontal="center" vertical="center"/>
    </xf>
    <xf numFmtId="169" fontId="7" fillId="0" borderId="26" xfId="3" applyNumberFormat="1" applyFont="1" applyBorder="1" applyAlignment="1">
      <alignment horizontal="center" vertical="center" wrapText="1"/>
    </xf>
    <xf numFmtId="169" fontId="7" fillId="0" borderId="10" xfId="3" applyNumberFormat="1" applyFont="1" applyBorder="1" applyAlignment="1">
      <alignment horizontal="center" vertical="center" wrapText="1"/>
    </xf>
    <xf numFmtId="170" fontId="1" fillId="0" borderId="9" xfId="7" applyNumberFormat="1" applyFont="1" applyBorder="1" applyAlignment="1">
      <alignment horizontal="right" vertical="top" wrapText="1"/>
    </xf>
    <xf numFmtId="0" fontId="0" fillId="0" borderId="29" xfId="0" applyBorder="1"/>
    <xf numFmtId="170" fontId="1" fillId="0" borderId="11" xfId="7" applyNumberFormat="1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3" fillId="0" borderId="27" xfId="0" applyFont="1" applyBorder="1"/>
    <xf numFmtId="0" fontId="11" fillId="0" borderId="27" xfId="0" applyFont="1" applyBorder="1" applyAlignment="1">
      <alignment horizontal="center"/>
    </xf>
    <xf numFmtId="177" fontId="10" fillId="0" borderId="28" xfId="0" applyNumberFormat="1" applyFont="1" applyBorder="1"/>
    <xf numFmtId="177" fontId="10" fillId="0" borderId="25" xfId="0" applyNumberFormat="1" applyFont="1" applyBorder="1"/>
    <xf numFmtId="177" fontId="10" fillId="0" borderId="6" xfId="0" applyNumberFormat="1" applyFont="1" applyBorder="1"/>
    <xf numFmtId="0" fontId="0" fillId="0" borderId="31" xfId="0" applyBorder="1"/>
    <xf numFmtId="177" fontId="10" fillId="0" borderId="30" xfId="0" applyNumberFormat="1" applyFont="1" applyBorder="1"/>
    <xf numFmtId="177" fontId="10" fillId="0" borderId="32" xfId="0" applyNumberFormat="1" applyFont="1" applyBorder="1"/>
    <xf numFmtId="178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3" fontId="1" fillId="0" borderId="17" xfId="7" applyNumberFormat="1" applyFont="1" applyBorder="1" applyAlignment="1">
      <alignment horizontal="center" vertical="top"/>
    </xf>
    <xf numFmtId="167" fontId="1" fillId="0" borderId="19" xfId="3" applyNumberFormat="1" applyBorder="1" applyAlignment="1">
      <alignment vertical="top" wrapText="1"/>
    </xf>
    <xf numFmtId="176" fontId="7" fillId="0" borderId="1" xfId="3" applyNumberFormat="1" applyFont="1" applyBorder="1" applyAlignment="1">
      <alignment vertical="top" wrapText="1"/>
    </xf>
    <xf numFmtId="176" fontId="7" fillId="0" borderId="3" xfId="3" applyNumberFormat="1" applyFont="1" applyBorder="1" applyAlignment="1">
      <alignment vertical="top" wrapText="1"/>
    </xf>
    <xf numFmtId="176" fontId="7" fillId="0" borderId="16" xfId="3" applyNumberFormat="1" applyFont="1" applyBorder="1" applyAlignment="1">
      <alignment vertical="top" wrapText="1"/>
    </xf>
    <xf numFmtId="10" fontId="7" fillId="0" borderId="19" xfId="2" applyNumberFormat="1" applyFont="1" applyBorder="1" applyAlignment="1">
      <alignment horizontal="center" vertical="center" wrapText="1"/>
    </xf>
    <xf numFmtId="10" fontId="7" fillId="0" borderId="20" xfId="2" applyNumberFormat="1" applyFont="1" applyBorder="1" applyAlignment="1">
      <alignment horizontal="center" vertical="center" wrapText="1"/>
    </xf>
    <xf numFmtId="176" fontId="7" fillId="0" borderId="22" xfId="3" applyNumberFormat="1" applyFont="1" applyBorder="1" applyAlignment="1">
      <alignment vertical="top" wrapText="1"/>
    </xf>
    <xf numFmtId="176" fontId="7" fillId="0" borderId="23" xfId="3" applyNumberFormat="1" applyFont="1" applyBorder="1" applyAlignment="1">
      <alignment vertical="top" wrapText="1"/>
    </xf>
    <xf numFmtId="167" fontId="7" fillId="0" borderId="2" xfId="3" applyNumberFormat="1" applyFont="1" applyBorder="1" applyAlignment="1">
      <alignment vertical="top" wrapText="1"/>
    </xf>
    <xf numFmtId="10" fontId="7" fillId="0" borderId="8" xfId="2" applyNumberFormat="1" applyFont="1" applyBorder="1" applyAlignment="1">
      <alignment horizontal="center" vertical="center" wrapText="1"/>
    </xf>
    <xf numFmtId="10" fontId="7" fillId="0" borderId="14" xfId="2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170" fontId="1" fillId="0" borderId="7" xfId="7" applyNumberFormat="1" applyFont="1" applyBorder="1" applyAlignment="1">
      <alignment horizontal="left" vertical="top"/>
    </xf>
    <xf numFmtId="170" fontId="1" fillId="0" borderId="1" xfId="7" applyNumberFormat="1" applyFont="1" applyBorder="1" applyAlignment="1">
      <alignment horizontal="left" vertical="top"/>
    </xf>
    <xf numFmtId="170" fontId="1" fillId="0" borderId="2" xfId="7" applyNumberFormat="1" applyFont="1" applyBorder="1" applyAlignment="1">
      <alignment horizontal="left" vertical="top"/>
    </xf>
    <xf numFmtId="170" fontId="1" fillId="0" borderId="19" xfId="7" applyNumberFormat="1" applyFont="1" applyBorder="1" applyAlignment="1">
      <alignment horizontal="left" vertical="top"/>
    </xf>
    <xf numFmtId="9" fontId="0" fillId="0" borderId="0" xfId="2" applyFont="1"/>
    <xf numFmtId="176" fontId="1" fillId="0" borderId="4" xfId="3" applyNumberFormat="1" applyBorder="1" applyAlignment="1">
      <alignment horizontal="right" vertical="top" wrapText="1"/>
    </xf>
    <xf numFmtId="169" fontId="6" fillId="0" borderId="0" xfId="3" applyNumberFormat="1" applyFont="1" applyAlignment="1">
      <alignment horizontal="center"/>
    </xf>
    <xf numFmtId="169" fontId="6" fillId="0" borderId="0" xfId="3" applyNumberFormat="1" applyFont="1" applyAlignment="1">
      <alignment horizontal="center" vertical="center" wrapText="1"/>
    </xf>
    <xf numFmtId="169" fontId="7" fillId="0" borderId="24" xfId="3" applyNumberFormat="1" applyFont="1" applyBorder="1" applyAlignment="1">
      <alignment horizontal="center" wrapText="1"/>
    </xf>
    <xf numFmtId="169" fontId="7" fillId="0" borderId="28" xfId="3" applyNumberFormat="1" applyFont="1" applyBorder="1" applyAlignment="1">
      <alignment horizontal="center" wrapText="1"/>
    </xf>
    <xf numFmtId="169" fontId="7" fillId="0" borderId="25" xfId="3" applyNumberFormat="1" applyFont="1" applyBorder="1" applyAlignment="1">
      <alignment horizontal="center" wrapText="1"/>
    </xf>
    <xf numFmtId="0" fontId="11" fillId="0" borderId="24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5" xfId="0" applyFont="1" applyBorder="1" applyAlignment="1">
      <alignment horizontal="center"/>
    </xf>
  </cellXfs>
  <cellStyles count="8">
    <cellStyle name="Currency 2" xfId="1" xr:uid="{00000000-0005-0000-0000-000000000000}"/>
    <cellStyle name="Normal" xfId="0" builtinId="0"/>
    <cellStyle name="Normal 2 2" xfId="6" xr:uid="{00000000-0005-0000-0000-000002000000}"/>
    <cellStyle name="Normal 2 2 2" xfId="4" xr:uid="{00000000-0005-0000-0000-000003000000}"/>
    <cellStyle name="Normal 2 2 2 4" xfId="7" xr:uid="{00000000-0005-0000-0000-000004000000}"/>
    <cellStyle name="Normal 3" xfId="5" xr:uid="{00000000-0005-0000-0000-000005000000}"/>
    <cellStyle name="Normal_Sheet2" xfId="3" xr:uid="{00000000-0005-0000-0000-000006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5"/>
  <sheetViews>
    <sheetView showZeros="0" tabSelected="1" topLeftCell="A25" zoomScaleNormal="100" workbookViewId="0">
      <selection activeCell="E30" sqref="E30"/>
    </sheetView>
  </sheetViews>
  <sheetFormatPr defaultRowHeight="15" x14ac:dyDescent="0.25"/>
  <cols>
    <col min="2" max="2" width="57.5703125" bestFit="1" customWidth="1"/>
    <col min="3" max="3" width="16.85546875" bestFit="1" customWidth="1"/>
    <col min="4" max="5" width="23.7109375" customWidth="1"/>
    <col min="7" max="7" width="12.28515625" bestFit="1" customWidth="1"/>
    <col min="259" max="259" width="57.5703125" bestFit="1" customWidth="1"/>
    <col min="260" max="260" width="16.85546875" bestFit="1" customWidth="1"/>
    <col min="261" max="261" width="31.5703125" bestFit="1" customWidth="1"/>
    <col min="263" max="263" width="12.28515625" bestFit="1" customWidth="1"/>
    <col min="515" max="515" width="57.5703125" bestFit="1" customWidth="1"/>
    <col min="516" max="516" width="16.85546875" bestFit="1" customWidth="1"/>
    <col min="517" max="517" width="31.5703125" bestFit="1" customWidth="1"/>
    <col min="519" max="519" width="12.28515625" bestFit="1" customWidth="1"/>
    <col min="771" max="771" width="57.5703125" bestFit="1" customWidth="1"/>
    <col min="772" max="772" width="16.85546875" bestFit="1" customWidth="1"/>
    <col min="773" max="773" width="31.5703125" bestFit="1" customWidth="1"/>
    <col min="775" max="775" width="12.28515625" bestFit="1" customWidth="1"/>
    <col min="1027" max="1027" width="57.5703125" bestFit="1" customWidth="1"/>
    <col min="1028" max="1028" width="16.85546875" bestFit="1" customWidth="1"/>
    <col min="1029" max="1029" width="31.5703125" bestFit="1" customWidth="1"/>
    <col min="1031" max="1031" width="12.28515625" bestFit="1" customWidth="1"/>
    <col min="1283" max="1283" width="57.5703125" bestFit="1" customWidth="1"/>
    <col min="1284" max="1284" width="16.85546875" bestFit="1" customWidth="1"/>
    <col min="1285" max="1285" width="31.5703125" bestFit="1" customWidth="1"/>
    <col min="1287" max="1287" width="12.28515625" bestFit="1" customWidth="1"/>
    <col min="1539" max="1539" width="57.5703125" bestFit="1" customWidth="1"/>
    <col min="1540" max="1540" width="16.85546875" bestFit="1" customWidth="1"/>
    <col min="1541" max="1541" width="31.5703125" bestFit="1" customWidth="1"/>
    <col min="1543" max="1543" width="12.28515625" bestFit="1" customWidth="1"/>
    <col min="1795" max="1795" width="57.5703125" bestFit="1" customWidth="1"/>
    <col min="1796" max="1796" width="16.85546875" bestFit="1" customWidth="1"/>
    <col min="1797" max="1797" width="31.5703125" bestFit="1" customWidth="1"/>
    <col min="1799" max="1799" width="12.28515625" bestFit="1" customWidth="1"/>
    <col min="2051" max="2051" width="57.5703125" bestFit="1" customWidth="1"/>
    <col min="2052" max="2052" width="16.85546875" bestFit="1" customWidth="1"/>
    <col min="2053" max="2053" width="31.5703125" bestFit="1" customWidth="1"/>
    <col min="2055" max="2055" width="12.28515625" bestFit="1" customWidth="1"/>
    <col min="2307" max="2307" width="57.5703125" bestFit="1" customWidth="1"/>
    <col min="2308" max="2308" width="16.85546875" bestFit="1" customWidth="1"/>
    <col min="2309" max="2309" width="31.5703125" bestFit="1" customWidth="1"/>
    <col min="2311" max="2311" width="12.28515625" bestFit="1" customWidth="1"/>
    <col min="2563" max="2563" width="57.5703125" bestFit="1" customWidth="1"/>
    <col min="2564" max="2564" width="16.85546875" bestFit="1" customWidth="1"/>
    <col min="2565" max="2565" width="31.5703125" bestFit="1" customWidth="1"/>
    <col min="2567" max="2567" width="12.28515625" bestFit="1" customWidth="1"/>
    <col min="2819" max="2819" width="57.5703125" bestFit="1" customWidth="1"/>
    <col min="2820" max="2820" width="16.85546875" bestFit="1" customWidth="1"/>
    <col min="2821" max="2821" width="31.5703125" bestFit="1" customWidth="1"/>
    <col min="2823" max="2823" width="12.28515625" bestFit="1" customWidth="1"/>
    <col min="3075" max="3075" width="57.5703125" bestFit="1" customWidth="1"/>
    <col min="3076" max="3076" width="16.85546875" bestFit="1" customWidth="1"/>
    <col min="3077" max="3077" width="31.5703125" bestFit="1" customWidth="1"/>
    <col min="3079" max="3079" width="12.28515625" bestFit="1" customWidth="1"/>
    <col min="3331" max="3331" width="57.5703125" bestFit="1" customWidth="1"/>
    <col min="3332" max="3332" width="16.85546875" bestFit="1" customWidth="1"/>
    <col min="3333" max="3333" width="31.5703125" bestFit="1" customWidth="1"/>
    <col min="3335" max="3335" width="12.28515625" bestFit="1" customWidth="1"/>
    <col min="3587" max="3587" width="57.5703125" bestFit="1" customWidth="1"/>
    <col min="3588" max="3588" width="16.85546875" bestFit="1" customWidth="1"/>
    <col min="3589" max="3589" width="31.5703125" bestFit="1" customWidth="1"/>
    <col min="3591" max="3591" width="12.28515625" bestFit="1" customWidth="1"/>
    <col min="3843" max="3843" width="57.5703125" bestFit="1" customWidth="1"/>
    <col min="3844" max="3844" width="16.85546875" bestFit="1" customWidth="1"/>
    <col min="3845" max="3845" width="31.5703125" bestFit="1" customWidth="1"/>
    <col min="3847" max="3847" width="12.28515625" bestFit="1" customWidth="1"/>
    <col min="4099" max="4099" width="57.5703125" bestFit="1" customWidth="1"/>
    <col min="4100" max="4100" width="16.85546875" bestFit="1" customWidth="1"/>
    <col min="4101" max="4101" width="31.5703125" bestFit="1" customWidth="1"/>
    <col min="4103" max="4103" width="12.28515625" bestFit="1" customWidth="1"/>
    <col min="4355" max="4355" width="57.5703125" bestFit="1" customWidth="1"/>
    <col min="4356" max="4356" width="16.85546875" bestFit="1" customWidth="1"/>
    <col min="4357" max="4357" width="31.5703125" bestFit="1" customWidth="1"/>
    <col min="4359" max="4359" width="12.28515625" bestFit="1" customWidth="1"/>
    <col min="4611" max="4611" width="57.5703125" bestFit="1" customWidth="1"/>
    <col min="4612" max="4612" width="16.85546875" bestFit="1" customWidth="1"/>
    <col min="4613" max="4613" width="31.5703125" bestFit="1" customWidth="1"/>
    <col min="4615" max="4615" width="12.28515625" bestFit="1" customWidth="1"/>
    <col min="4867" max="4867" width="57.5703125" bestFit="1" customWidth="1"/>
    <col min="4868" max="4868" width="16.85546875" bestFit="1" customWidth="1"/>
    <col min="4869" max="4869" width="31.5703125" bestFit="1" customWidth="1"/>
    <col min="4871" max="4871" width="12.28515625" bestFit="1" customWidth="1"/>
    <col min="5123" max="5123" width="57.5703125" bestFit="1" customWidth="1"/>
    <col min="5124" max="5124" width="16.85546875" bestFit="1" customWidth="1"/>
    <col min="5125" max="5125" width="31.5703125" bestFit="1" customWidth="1"/>
    <col min="5127" max="5127" width="12.28515625" bestFit="1" customWidth="1"/>
    <col min="5379" max="5379" width="57.5703125" bestFit="1" customWidth="1"/>
    <col min="5380" max="5380" width="16.85546875" bestFit="1" customWidth="1"/>
    <col min="5381" max="5381" width="31.5703125" bestFit="1" customWidth="1"/>
    <col min="5383" max="5383" width="12.28515625" bestFit="1" customWidth="1"/>
    <col min="5635" max="5635" width="57.5703125" bestFit="1" customWidth="1"/>
    <col min="5636" max="5636" width="16.85546875" bestFit="1" customWidth="1"/>
    <col min="5637" max="5637" width="31.5703125" bestFit="1" customWidth="1"/>
    <col min="5639" max="5639" width="12.28515625" bestFit="1" customWidth="1"/>
    <col min="5891" max="5891" width="57.5703125" bestFit="1" customWidth="1"/>
    <col min="5892" max="5892" width="16.85546875" bestFit="1" customWidth="1"/>
    <col min="5893" max="5893" width="31.5703125" bestFit="1" customWidth="1"/>
    <col min="5895" max="5895" width="12.28515625" bestFit="1" customWidth="1"/>
    <col min="6147" max="6147" width="57.5703125" bestFit="1" customWidth="1"/>
    <col min="6148" max="6148" width="16.85546875" bestFit="1" customWidth="1"/>
    <col min="6149" max="6149" width="31.5703125" bestFit="1" customWidth="1"/>
    <col min="6151" max="6151" width="12.28515625" bestFit="1" customWidth="1"/>
    <col min="6403" max="6403" width="57.5703125" bestFit="1" customWidth="1"/>
    <col min="6404" max="6404" width="16.85546875" bestFit="1" customWidth="1"/>
    <col min="6405" max="6405" width="31.5703125" bestFit="1" customWidth="1"/>
    <col min="6407" max="6407" width="12.28515625" bestFit="1" customWidth="1"/>
    <col min="6659" max="6659" width="57.5703125" bestFit="1" customWidth="1"/>
    <col min="6660" max="6660" width="16.85546875" bestFit="1" customWidth="1"/>
    <col min="6661" max="6661" width="31.5703125" bestFit="1" customWidth="1"/>
    <col min="6663" max="6663" width="12.28515625" bestFit="1" customWidth="1"/>
    <col min="6915" max="6915" width="57.5703125" bestFit="1" customWidth="1"/>
    <col min="6916" max="6916" width="16.85546875" bestFit="1" customWidth="1"/>
    <col min="6917" max="6917" width="31.5703125" bestFit="1" customWidth="1"/>
    <col min="6919" max="6919" width="12.28515625" bestFit="1" customWidth="1"/>
    <col min="7171" max="7171" width="57.5703125" bestFit="1" customWidth="1"/>
    <col min="7172" max="7172" width="16.85546875" bestFit="1" customWidth="1"/>
    <col min="7173" max="7173" width="31.5703125" bestFit="1" customWidth="1"/>
    <col min="7175" max="7175" width="12.28515625" bestFit="1" customWidth="1"/>
    <col min="7427" max="7427" width="57.5703125" bestFit="1" customWidth="1"/>
    <col min="7428" max="7428" width="16.85546875" bestFit="1" customWidth="1"/>
    <col min="7429" max="7429" width="31.5703125" bestFit="1" customWidth="1"/>
    <col min="7431" max="7431" width="12.28515625" bestFit="1" customWidth="1"/>
    <col min="7683" max="7683" width="57.5703125" bestFit="1" customWidth="1"/>
    <col min="7684" max="7684" width="16.85546875" bestFit="1" customWidth="1"/>
    <col min="7685" max="7685" width="31.5703125" bestFit="1" customWidth="1"/>
    <col min="7687" max="7687" width="12.28515625" bestFit="1" customWidth="1"/>
    <col min="7939" max="7939" width="57.5703125" bestFit="1" customWidth="1"/>
    <col min="7940" max="7940" width="16.85546875" bestFit="1" customWidth="1"/>
    <col min="7941" max="7941" width="31.5703125" bestFit="1" customWidth="1"/>
    <col min="7943" max="7943" width="12.28515625" bestFit="1" customWidth="1"/>
    <col min="8195" max="8195" width="57.5703125" bestFit="1" customWidth="1"/>
    <col min="8196" max="8196" width="16.85546875" bestFit="1" customWidth="1"/>
    <col min="8197" max="8197" width="31.5703125" bestFit="1" customWidth="1"/>
    <col min="8199" max="8199" width="12.28515625" bestFit="1" customWidth="1"/>
    <col min="8451" max="8451" width="57.5703125" bestFit="1" customWidth="1"/>
    <col min="8452" max="8452" width="16.85546875" bestFit="1" customWidth="1"/>
    <col min="8453" max="8453" width="31.5703125" bestFit="1" customWidth="1"/>
    <col min="8455" max="8455" width="12.28515625" bestFit="1" customWidth="1"/>
    <col min="8707" max="8707" width="57.5703125" bestFit="1" customWidth="1"/>
    <col min="8708" max="8708" width="16.85546875" bestFit="1" customWidth="1"/>
    <col min="8709" max="8709" width="31.5703125" bestFit="1" customWidth="1"/>
    <col min="8711" max="8711" width="12.28515625" bestFit="1" customWidth="1"/>
    <col min="8963" max="8963" width="57.5703125" bestFit="1" customWidth="1"/>
    <col min="8964" max="8964" width="16.85546875" bestFit="1" customWidth="1"/>
    <col min="8965" max="8965" width="31.5703125" bestFit="1" customWidth="1"/>
    <col min="8967" max="8967" width="12.28515625" bestFit="1" customWidth="1"/>
    <col min="9219" max="9219" width="57.5703125" bestFit="1" customWidth="1"/>
    <col min="9220" max="9220" width="16.85546875" bestFit="1" customWidth="1"/>
    <col min="9221" max="9221" width="31.5703125" bestFit="1" customWidth="1"/>
    <col min="9223" max="9223" width="12.28515625" bestFit="1" customWidth="1"/>
    <col min="9475" max="9475" width="57.5703125" bestFit="1" customWidth="1"/>
    <col min="9476" max="9476" width="16.85546875" bestFit="1" customWidth="1"/>
    <col min="9477" max="9477" width="31.5703125" bestFit="1" customWidth="1"/>
    <col min="9479" max="9479" width="12.28515625" bestFit="1" customWidth="1"/>
    <col min="9731" max="9731" width="57.5703125" bestFit="1" customWidth="1"/>
    <col min="9732" max="9732" width="16.85546875" bestFit="1" customWidth="1"/>
    <col min="9733" max="9733" width="31.5703125" bestFit="1" customWidth="1"/>
    <col min="9735" max="9735" width="12.28515625" bestFit="1" customWidth="1"/>
    <col min="9987" max="9987" width="57.5703125" bestFit="1" customWidth="1"/>
    <col min="9988" max="9988" width="16.85546875" bestFit="1" customWidth="1"/>
    <col min="9989" max="9989" width="31.5703125" bestFit="1" customWidth="1"/>
    <col min="9991" max="9991" width="12.28515625" bestFit="1" customWidth="1"/>
    <col min="10243" max="10243" width="57.5703125" bestFit="1" customWidth="1"/>
    <col min="10244" max="10244" width="16.85546875" bestFit="1" customWidth="1"/>
    <col min="10245" max="10245" width="31.5703125" bestFit="1" customWidth="1"/>
    <col min="10247" max="10247" width="12.28515625" bestFit="1" customWidth="1"/>
    <col min="10499" max="10499" width="57.5703125" bestFit="1" customWidth="1"/>
    <col min="10500" max="10500" width="16.85546875" bestFit="1" customWidth="1"/>
    <col min="10501" max="10501" width="31.5703125" bestFit="1" customWidth="1"/>
    <col min="10503" max="10503" width="12.28515625" bestFit="1" customWidth="1"/>
    <col min="10755" max="10755" width="57.5703125" bestFit="1" customWidth="1"/>
    <col min="10756" max="10756" width="16.85546875" bestFit="1" customWidth="1"/>
    <col min="10757" max="10757" width="31.5703125" bestFit="1" customWidth="1"/>
    <col min="10759" max="10759" width="12.28515625" bestFit="1" customWidth="1"/>
    <col min="11011" max="11011" width="57.5703125" bestFit="1" customWidth="1"/>
    <col min="11012" max="11012" width="16.85546875" bestFit="1" customWidth="1"/>
    <col min="11013" max="11013" width="31.5703125" bestFit="1" customWidth="1"/>
    <col min="11015" max="11015" width="12.28515625" bestFit="1" customWidth="1"/>
    <col min="11267" max="11267" width="57.5703125" bestFit="1" customWidth="1"/>
    <col min="11268" max="11268" width="16.85546875" bestFit="1" customWidth="1"/>
    <col min="11269" max="11269" width="31.5703125" bestFit="1" customWidth="1"/>
    <col min="11271" max="11271" width="12.28515625" bestFit="1" customWidth="1"/>
    <col min="11523" max="11523" width="57.5703125" bestFit="1" customWidth="1"/>
    <col min="11524" max="11524" width="16.85546875" bestFit="1" customWidth="1"/>
    <col min="11525" max="11525" width="31.5703125" bestFit="1" customWidth="1"/>
    <col min="11527" max="11527" width="12.28515625" bestFit="1" customWidth="1"/>
    <col min="11779" max="11779" width="57.5703125" bestFit="1" customWidth="1"/>
    <col min="11780" max="11780" width="16.85546875" bestFit="1" customWidth="1"/>
    <col min="11781" max="11781" width="31.5703125" bestFit="1" customWidth="1"/>
    <col min="11783" max="11783" width="12.28515625" bestFit="1" customWidth="1"/>
    <col min="12035" max="12035" width="57.5703125" bestFit="1" customWidth="1"/>
    <col min="12036" max="12036" width="16.85546875" bestFit="1" customWidth="1"/>
    <col min="12037" max="12037" width="31.5703125" bestFit="1" customWidth="1"/>
    <col min="12039" max="12039" width="12.28515625" bestFit="1" customWidth="1"/>
    <col min="12291" max="12291" width="57.5703125" bestFit="1" customWidth="1"/>
    <col min="12292" max="12292" width="16.85546875" bestFit="1" customWidth="1"/>
    <col min="12293" max="12293" width="31.5703125" bestFit="1" customWidth="1"/>
    <col min="12295" max="12295" width="12.28515625" bestFit="1" customWidth="1"/>
    <col min="12547" max="12547" width="57.5703125" bestFit="1" customWidth="1"/>
    <col min="12548" max="12548" width="16.85546875" bestFit="1" customWidth="1"/>
    <col min="12549" max="12549" width="31.5703125" bestFit="1" customWidth="1"/>
    <col min="12551" max="12551" width="12.28515625" bestFit="1" customWidth="1"/>
    <col min="12803" max="12803" width="57.5703125" bestFit="1" customWidth="1"/>
    <col min="12804" max="12804" width="16.85546875" bestFit="1" customWidth="1"/>
    <col min="12805" max="12805" width="31.5703125" bestFit="1" customWidth="1"/>
    <col min="12807" max="12807" width="12.28515625" bestFit="1" customWidth="1"/>
    <col min="13059" max="13059" width="57.5703125" bestFit="1" customWidth="1"/>
    <col min="13060" max="13060" width="16.85546875" bestFit="1" customWidth="1"/>
    <col min="13061" max="13061" width="31.5703125" bestFit="1" customWidth="1"/>
    <col min="13063" max="13063" width="12.28515625" bestFit="1" customWidth="1"/>
    <col min="13315" max="13315" width="57.5703125" bestFit="1" customWidth="1"/>
    <col min="13316" max="13316" width="16.85546875" bestFit="1" customWidth="1"/>
    <col min="13317" max="13317" width="31.5703125" bestFit="1" customWidth="1"/>
    <col min="13319" max="13319" width="12.28515625" bestFit="1" customWidth="1"/>
    <col min="13571" max="13571" width="57.5703125" bestFit="1" customWidth="1"/>
    <col min="13572" max="13572" width="16.85546875" bestFit="1" customWidth="1"/>
    <col min="13573" max="13573" width="31.5703125" bestFit="1" customWidth="1"/>
    <col min="13575" max="13575" width="12.28515625" bestFit="1" customWidth="1"/>
    <col min="13827" max="13827" width="57.5703125" bestFit="1" customWidth="1"/>
    <col min="13828" max="13828" width="16.85546875" bestFit="1" customWidth="1"/>
    <col min="13829" max="13829" width="31.5703125" bestFit="1" customWidth="1"/>
    <col min="13831" max="13831" width="12.28515625" bestFit="1" customWidth="1"/>
    <col min="14083" max="14083" width="57.5703125" bestFit="1" customWidth="1"/>
    <col min="14084" max="14084" width="16.85546875" bestFit="1" customWidth="1"/>
    <col min="14085" max="14085" width="31.5703125" bestFit="1" customWidth="1"/>
    <col min="14087" max="14087" width="12.28515625" bestFit="1" customWidth="1"/>
    <col min="14339" max="14339" width="57.5703125" bestFit="1" customWidth="1"/>
    <col min="14340" max="14340" width="16.85546875" bestFit="1" customWidth="1"/>
    <col min="14341" max="14341" width="31.5703125" bestFit="1" customWidth="1"/>
    <col min="14343" max="14343" width="12.28515625" bestFit="1" customWidth="1"/>
    <col min="14595" max="14595" width="57.5703125" bestFit="1" customWidth="1"/>
    <col min="14596" max="14596" width="16.85546875" bestFit="1" customWidth="1"/>
    <col min="14597" max="14597" width="31.5703125" bestFit="1" customWidth="1"/>
    <col min="14599" max="14599" width="12.28515625" bestFit="1" customWidth="1"/>
    <col min="14851" max="14851" width="57.5703125" bestFit="1" customWidth="1"/>
    <col min="14852" max="14852" width="16.85546875" bestFit="1" customWidth="1"/>
    <col min="14853" max="14853" width="31.5703125" bestFit="1" customWidth="1"/>
    <col min="14855" max="14855" width="12.28515625" bestFit="1" customWidth="1"/>
    <col min="15107" max="15107" width="57.5703125" bestFit="1" customWidth="1"/>
    <col min="15108" max="15108" width="16.85546875" bestFit="1" customWidth="1"/>
    <col min="15109" max="15109" width="31.5703125" bestFit="1" customWidth="1"/>
    <col min="15111" max="15111" width="12.28515625" bestFit="1" customWidth="1"/>
    <col min="15363" max="15363" width="57.5703125" bestFit="1" customWidth="1"/>
    <col min="15364" max="15364" width="16.85546875" bestFit="1" customWidth="1"/>
    <col min="15365" max="15365" width="31.5703125" bestFit="1" customWidth="1"/>
    <col min="15367" max="15367" width="12.28515625" bestFit="1" customWidth="1"/>
    <col min="15619" max="15619" width="57.5703125" bestFit="1" customWidth="1"/>
    <col min="15620" max="15620" width="16.85546875" bestFit="1" customWidth="1"/>
    <col min="15621" max="15621" width="31.5703125" bestFit="1" customWidth="1"/>
    <col min="15623" max="15623" width="12.28515625" bestFit="1" customWidth="1"/>
    <col min="15875" max="15875" width="57.5703125" bestFit="1" customWidth="1"/>
    <col min="15876" max="15876" width="16.85546875" bestFit="1" customWidth="1"/>
    <col min="15877" max="15877" width="31.5703125" bestFit="1" customWidth="1"/>
    <col min="15879" max="15879" width="12.28515625" bestFit="1" customWidth="1"/>
    <col min="16131" max="16131" width="57.5703125" bestFit="1" customWidth="1"/>
    <col min="16132" max="16132" width="16.85546875" bestFit="1" customWidth="1"/>
    <col min="16133" max="16133" width="31.5703125" bestFit="1" customWidth="1"/>
    <col min="16135" max="16135" width="12.28515625" bestFit="1" customWidth="1"/>
  </cols>
  <sheetData>
    <row r="1" spans="1:7" ht="15.75" x14ac:dyDescent="0.25">
      <c r="A1" s="1"/>
      <c r="B1" s="1"/>
      <c r="C1" s="1"/>
      <c r="D1" s="1"/>
      <c r="E1" s="2" t="s">
        <v>0</v>
      </c>
    </row>
    <row r="2" spans="1:7" ht="15.75" x14ac:dyDescent="0.25">
      <c r="A2" s="1"/>
      <c r="B2" s="1"/>
      <c r="C2" s="1"/>
      <c r="D2" s="1"/>
      <c r="E2" s="7" t="s">
        <v>21</v>
      </c>
    </row>
    <row r="3" spans="1:7" ht="8.25" customHeight="1" x14ac:dyDescent="0.25">
      <c r="A3" s="1"/>
      <c r="B3" s="1"/>
      <c r="C3" s="1"/>
      <c r="D3" s="1"/>
      <c r="E3" s="8"/>
    </row>
    <row r="4" spans="1:7" ht="15.75" x14ac:dyDescent="0.25">
      <c r="A4" s="1"/>
      <c r="B4" s="1"/>
      <c r="C4" s="1"/>
      <c r="D4" s="1"/>
      <c r="E4" s="3" t="s">
        <v>41</v>
      </c>
    </row>
    <row r="5" spans="1:7" ht="15.75" x14ac:dyDescent="0.25">
      <c r="A5" s="1"/>
      <c r="B5" s="1"/>
      <c r="C5" s="1"/>
      <c r="D5" s="1"/>
      <c r="E5" s="3" t="s">
        <v>42</v>
      </c>
    </row>
    <row r="6" spans="1:7" ht="15.75" x14ac:dyDescent="0.25">
      <c r="A6" s="1"/>
      <c r="B6" s="1"/>
      <c r="C6" s="1"/>
      <c r="D6" s="1"/>
      <c r="E6" s="1"/>
    </row>
    <row r="7" spans="1:7" ht="18" x14ac:dyDescent="0.25">
      <c r="A7" s="63" t="s">
        <v>1</v>
      </c>
      <c r="B7" s="63"/>
      <c r="C7" s="63"/>
      <c r="D7" s="63"/>
      <c r="E7" s="63"/>
    </row>
    <row r="8" spans="1:7" ht="18" x14ac:dyDescent="0.25">
      <c r="A8" s="63" t="s">
        <v>19</v>
      </c>
      <c r="B8" s="63"/>
      <c r="C8" s="63"/>
      <c r="D8" s="63"/>
      <c r="E8" s="63"/>
    </row>
    <row r="9" spans="1:7" ht="18" x14ac:dyDescent="0.25">
      <c r="A9" s="64" t="s">
        <v>20</v>
      </c>
      <c r="B9" s="64"/>
      <c r="C9" s="64"/>
      <c r="D9" s="64"/>
      <c r="E9" s="64"/>
    </row>
    <row r="10" spans="1:7" ht="18" x14ac:dyDescent="0.25">
      <c r="A10" s="64" t="s">
        <v>22</v>
      </c>
      <c r="B10" s="64"/>
      <c r="C10" s="64"/>
      <c r="D10" s="64"/>
      <c r="E10" s="64"/>
    </row>
    <row r="11" spans="1:7" ht="18" x14ac:dyDescent="0.25">
      <c r="A11" s="64" t="s">
        <v>44</v>
      </c>
      <c r="B11" s="64"/>
      <c r="C11" s="64"/>
      <c r="D11" s="64"/>
      <c r="E11" s="64"/>
    </row>
    <row r="12" spans="1:7" ht="18" customHeight="1" x14ac:dyDescent="0.25">
      <c r="A12" s="64" t="s">
        <v>23</v>
      </c>
      <c r="B12" s="64"/>
      <c r="C12" s="64"/>
      <c r="D12" s="64"/>
      <c r="E12" s="64"/>
    </row>
    <row r="13" spans="1:7" ht="16.5" thickBot="1" x14ac:dyDescent="0.3">
      <c r="A13" s="9"/>
      <c r="B13" s="10"/>
      <c r="C13" s="1"/>
      <c r="D13" s="1"/>
      <c r="E13" s="11" t="s">
        <v>45</v>
      </c>
    </row>
    <row r="14" spans="1:7" ht="48" thickBot="1" x14ac:dyDescent="0.3">
      <c r="A14" s="22" t="s">
        <v>2</v>
      </c>
      <c r="B14" s="23" t="s">
        <v>3</v>
      </c>
      <c r="C14" s="24" t="s">
        <v>24</v>
      </c>
      <c r="D14" s="25" t="s">
        <v>43</v>
      </c>
      <c r="E14" s="26" t="s">
        <v>27</v>
      </c>
    </row>
    <row r="15" spans="1:7" x14ac:dyDescent="0.25">
      <c r="A15" s="12">
        <v>1</v>
      </c>
      <c r="B15" s="13" t="s">
        <v>4</v>
      </c>
      <c r="C15" s="14">
        <v>1.9139741980785274</v>
      </c>
      <c r="D15" s="14">
        <v>0.83293049400000008</v>
      </c>
      <c r="E15" s="6"/>
      <c r="G15" s="61"/>
    </row>
    <row r="16" spans="1:7" ht="30" x14ac:dyDescent="0.25">
      <c r="A16" s="12">
        <v>2</v>
      </c>
      <c r="B16" s="13" t="s">
        <v>5</v>
      </c>
      <c r="C16" s="14">
        <v>34.221530525153369</v>
      </c>
      <c r="D16" s="14">
        <v>14.16650593</v>
      </c>
      <c r="E16" s="6"/>
      <c r="G16" s="61"/>
    </row>
    <row r="17" spans="1:7" ht="30" x14ac:dyDescent="0.25">
      <c r="A17" s="12">
        <v>3</v>
      </c>
      <c r="B17" s="13" t="s">
        <v>6</v>
      </c>
      <c r="C17" s="14">
        <v>0</v>
      </c>
      <c r="D17" s="14">
        <v>0</v>
      </c>
      <c r="E17" s="6"/>
      <c r="G17" s="61"/>
    </row>
    <row r="18" spans="1:7" x14ac:dyDescent="0.25">
      <c r="A18" s="12">
        <v>4</v>
      </c>
      <c r="B18" s="13" t="s">
        <v>7</v>
      </c>
      <c r="C18" s="14">
        <v>0</v>
      </c>
      <c r="D18" s="14">
        <v>0</v>
      </c>
      <c r="E18" s="6"/>
      <c r="G18" s="61"/>
    </row>
    <row r="19" spans="1:7" ht="30" x14ac:dyDescent="0.25">
      <c r="A19" s="12">
        <v>5</v>
      </c>
      <c r="B19" s="13" t="s">
        <v>8</v>
      </c>
      <c r="C19" s="14">
        <v>0</v>
      </c>
      <c r="D19" s="14">
        <v>0</v>
      </c>
      <c r="E19" s="6"/>
      <c r="G19" s="61"/>
    </row>
    <row r="20" spans="1:7" ht="30" x14ac:dyDescent="0.25">
      <c r="A20" s="12">
        <v>6</v>
      </c>
      <c r="B20" s="13" t="s">
        <v>9</v>
      </c>
      <c r="C20" s="14">
        <v>0</v>
      </c>
      <c r="D20" s="14">
        <v>0</v>
      </c>
      <c r="E20" s="6"/>
      <c r="G20" s="61"/>
    </row>
    <row r="21" spans="1:7" ht="45" x14ac:dyDescent="0.25">
      <c r="A21" s="12">
        <v>7</v>
      </c>
      <c r="B21" s="13" t="s">
        <v>10</v>
      </c>
      <c r="C21" s="14">
        <v>4.7289638388711657</v>
      </c>
      <c r="D21" s="14">
        <v>1.6758959440000001</v>
      </c>
      <c r="E21" s="6"/>
      <c r="G21" s="61"/>
    </row>
    <row r="22" spans="1:7" ht="30" x14ac:dyDescent="0.25">
      <c r="A22" s="12">
        <v>8</v>
      </c>
      <c r="B22" s="13" t="s">
        <v>11</v>
      </c>
      <c r="C22" s="14">
        <v>0</v>
      </c>
      <c r="D22" s="14">
        <v>0</v>
      </c>
      <c r="E22" s="6"/>
    </row>
    <row r="23" spans="1:7" ht="30" x14ac:dyDescent="0.25">
      <c r="A23" s="12">
        <v>9</v>
      </c>
      <c r="B23" s="13" t="s">
        <v>28</v>
      </c>
      <c r="C23" s="14">
        <v>0</v>
      </c>
      <c r="D23" s="14">
        <v>0</v>
      </c>
      <c r="E23" s="6"/>
    </row>
    <row r="24" spans="1:7" ht="50.25" customHeight="1" x14ac:dyDescent="0.25">
      <c r="A24" s="12">
        <v>10</v>
      </c>
      <c r="B24" s="13" t="s">
        <v>12</v>
      </c>
      <c r="C24" s="62" t="s">
        <v>15</v>
      </c>
      <c r="D24" s="14">
        <v>8.3626600000000009E-3</v>
      </c>
      <c r="E24" s="6"/>
    </row>
    <row r="25" spans="1:7" ht="45" x14ac:dyDescent="0.25">
      <c r="A25" s="12">
        <v>11</v>
      </c>
      <c r="B25" s="13" t="s">
        <v>13</v>
      </c>
      <c r="C25" s="62">
        <v>0</v>
      </c>
      <c r="D25" s="14">
        <v>0</v>
      </c>
      <c r="E25" s="6"/>
    </row>
    <row r="26" spans="1:7" ht="30" x14ac:dyDescent="0.25">
      <c r="A26" s="12">
        <v>12</v>
      </c>
      <c r="B26" s="13" t="s">
        <v>14</v>
      </c>
      <c r="C26" s="62" t="s">
        <v>15</v>
      </c>
      <c r="D26" s="14">
        <v>4.1813771999999999E-2</v>
      </c>
      <c r="E26" s="6"/>
    </row>
    <row r="27" spans="1:7" ht="15.75" thickBot="1" x14ac:dyDescent="0.3">
      <c r="A27" s="12">
        <v>13</v>
      </c>
      <c r="B27" s="13" t="s">
        <v>16</v>
      </c>
      <c r="C27" s="14">
        <v>0</v>
      </c>
      <c r="D27" s="14">
        <v>0</v>
      </c>
      <c r="E27" s="6"/>
    </row>
    <row r="28" spans="1:7" ht="15.75" x14ac:dyDescent="0.25">
      <c r="A28" s="15">
        <v>14</v>
      </c>
      <c r="B28" s="16" t="s">
        <v>17</v>
      </c>
      <c r="C28" s="50">
        <v>40.864468562103063</v>
      </c>
      <c r="D28" s="50">
        <v>16.7255088</v>
      </c>
      <c r="E28" s="51"/>
    </row>
    <row r="29" spans="1:7" ht="15.75" x14ac:dyDescent="0.25">
      <c r="A29" s="17">
        <v>15</v>
      </c>
      <c r="B29" s="57" t="s">
        <v>18</v>
      </c>
      <c r="C29" s="45">
        <v>6.2335630009987719</v>
      </c>
      <c r="D29" s="46">
        <v>2.5513487999999995</v>
      </c>
      <c r="E29" s="47"/>
    </row>
    <row r="30" spans="1:7" ht="15.75" x14ac:dyDescent="0.25">
      <c r="A30" s="17">
        <v>16</v>
      </c>
      <c r="B30" s="58" t="s">
        <v>40</v>
      </c>
      <c r="C30" s="45">
        <v>34.630905561104292</v>
      </c>
      <c r="D30" s="46">
        <v>14.174160000000001</v>
      </c>
      <c r="E30" s="47">
        <v>14.2072</v>
      </c>
    </row>
    <row r="31" spans="1:7" ht="15.75" x14ac:dyDescent="0.25">
      <c r="A31" s="43">
        <v>17</v>
      </c>
      <c r="B31" s="59" t="s">
        <v>35</v>
      </c>
      <c r="C31" s="52"/>
      <c r="D31" s="53">
        <v>-0.59070778628671761</v>
      </c>
      <c r="E31" s="54">
        <v>-0.5897537251824907</v>
      </c>
    </row>
    <row r="32" spans="1:7" ht="16.5" thickBot="1" x14ac:dyDescent="0.3">
      <c r="A32" s="18">
        <v>18</v>
      </c>
      <c r="B32" s="60" t="s">
        <v>36</v>
      </c>
      <c r="C32" s="44"/>
      <c r="D32" s="48" t="s">
        <v>38</v>
      </c>
      <c r="E32" s="49" t="s">
        <v>37</v>
      </c>
    </row>
    <row r="33" spans="1:5" ht="7.5" customHeight="1" thickBot="1" x14ac:dyDescent="0.3">
      <c r="A33" s="4"/>
      <c r="B33" s="5"/>
      <c r="C33" s="1"/>
      <c r="D33" s="1"/>
      <c r="E33" s="1"/>
    </row>
    <row r="34" spans="1:5" ht="16.5" customHeight="1" thickBot="1" x14ac:dyDescent="0.3">
      <c r="A34" s="65" t="s">
        <v>25</v>
      </c>
      <c r="B34" s="66"/>
      <c r="C34" s="67"/>
      <c r="D34" s="21"/>
      <c r="E34" s="19"/>
    </row>
    <row r="35" spans="1:5" ht="15.75" x14ac:dyDescent="0.25">
      <c r="A35" s="4"/>
      <c r="B35" s="5"/>
      <c r="C35" s="1"/>
      <c r="D35" s="1"/>
      <c r="E35" s="20"/>
    </row>
  </sheetData>
  <mergeCells count="7">
    <mergeCell ref="A34:C34"/>
    <mergeCell ref="A7:E7"/>
    <mergeCell ref="A8:E8"/>
    <mergeCell ref="A9:E9"/>
    <mergeCell ref="A10:E10"/>
    <mergeCell ref="A12:E12"/>
    <mergeCell ref="A11:E11"/>
  </mergeCells>
  <pageMargins left="0.25" right="0.25" top="0.75" bottom="0.75" header="0.3" footer="0.3"/>
  <pageSetup scale="66" fitToHeight="0" orientation="portrait" horizontalDpi="1200" verticalDpi="120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showZeros="0" topLeftCell="A11" zoomScale="110" zoomScaleNormal="110" workbookViewId="0">
      <selection activeCell="C17" sqref="C17"/>
    </sheetView>
  </sheetViews>
  <sheetFormatPr defaultRowHeight="15" x14ac:dyDescent="0.25"/>
  <cols>
    <col min="2" max="2" width="40.28515625" customWidth="1"/>
    <col min="3" max="3" width="12.28515625" bestFit="1" customWidth="1"/>
    <col min="4" max="4" width="12.85546875" bestFit="1" customWidth="1"/>
    <col min="5" max="5" width="12.5703125" bestFit="1" customWidth="1"/>
  </cols>
  <sheetData>
    <row r="1" spans="1:5" ht="15.75" thickBot="1" x14ac:dyDescent="0.3"/>
    <row r="2" spans="1:5" ht="19.5" thickBot="1" x14ac:dyDescent="0.35">
      <c r="B2" s="68" t="s">
        <v>26</v>
      </c>
      <c r="C2" s="69"/>
      <c r="D2" s="69"/>
      <c r="E2" s="70"/>
    </row>
    <row r="3" spans="1:5" ht="19.5" thickBot="1" x14ac:dyDescent="0.35">
      <c r="A3" s="33" t="s">
        <v>39</v>
      </c>
      <c r="B3" s="34" t="s">
        <v>32</v>
      </c>
      <c r="C3" s="32" t="s">
        <v>29</v>
      </c>
      <c r="D3" s="32" t="s">
        <v>30</v>
      </c>
      <c r="E3" s="32" t="s">
        <v>31</v>
      </c>
    </row>
    <row r="4" spans="1:5" x14ac:dyDescent="0.25">
      <c r="A4" s="55">
        <v>1</v>
      </c>
      <c r="B4" s="29" t="s">
        <v>4</v>
      </c>
      <c r="C4" s="30">
        <f>7058733/10^7</f>
        <v>0.70587330000000004</v>
      </c>
      <c r="D4" s="30">
        <f>C4*18%</f>
        <v>0.12705719400000001</v>
      </c>
      <c r="E4" s="31">
        <f>C4+D4</f>
        <v>0.83293049400000008</v>
      </c>
    </row>
    <row r="5" spans="1:5" ht="30" x14ac:dyDescent="0.25">
      <c r="A5" s="55">
        <v>2</v>
      </c>
      <c r="B5" s="29" t="s">
        <v>5</v>
      </c>
      <c r="C5" s="30">
        <f>120055135/10^7</f>
        <v>12.005513499999999</v>
      </c>
      <c r="D5" s="30">
        <f t="shared" ref="D5:D16" si="0">C5*18%</f>
        <v>2.1609924299999999</v>
      </c>
      <c r="E5" s="31">
        <f t="shared" ref="E5:E16" si="1">C5+D5</f>
        <v>14.16650593</v>
      </c>
    </row>
    <row r="6" spans="1:5" ht="30" x14ac:dyDescent="0.25">
      <c r="A6" s="55">
        <v>3</v>
      </c>
      <c r="B6" s="29" t="s">
        <v>6</v>
      </c>
      <c r="C6" s="30"/>
      <c r="D6" s="30">
        <f t="shared" si="0"/>
        <v>0</v>
      </c>
      <c r="E6" s="31">
        <f t="shared" si="1"/>
        <v>0</v>
      </c>
    </row>
    <row r="7" spans="1:5" x14ac:dyDescent="0.25">
      <c r="A7" s="55">
        <v>4</v>
      </c>
      <c r="B7" s="29" t="s">
        <v>7</v>
      </c>
      <c r="C7" s="30"/>
      <c r="D7" s="30">
        <f t="shared" si="0"/>
        <v>0</v>
      </c>
      <c r="E7" s="31">
        <f t="shared" si="1"/>
        <v>0</v>
      </c>
    </row>
    <row r="8" spans="1:5" ht="45" x14ac:dyDescent="0.25">
      <c r="A8" s="55">
        <v>5</v>
      </c>
      <c r="B8" s="29" t="s">
        <v>8</v>
      </c>
      <c r="C8" s="30"/>
      <c r="D8" s="30">
        <f t="shared" si="0"/>
        <v>0</v>
      </c>
      <c r="E8" s="31">
        <f t="shared" si="1"/>
        <v>0</v>
      </c>
    </row>
    <row r="9" spans="1:5" ht="30" x14ac:dyDescent="0.25">
      <c r="A9" s="55">
        <v>6</v>
      </c>
      <c r="B9" s="29" t="s">
        <v>9</v>
      </c>
      <c r="C9" s="30"/>
      <c r="D9" s="30">
        <f t="shared" si="0"/>
        <v>0</v>
      </c>
      <c r="E9" s="31">
        <f t="shared" si="1"/>
        <v>0</v>
      </c>
    </row>
    <row r="10" spans="1:5" ht="60" x14ac:dyDescent="0.25">
      <c r="A10" s="55">
        <v>7</v>
      </c>
      <c r="B10" s="29" t="s">
        <v>10</v>
      </c>
      <c r="C10" s="30">
        <f>14202508/10^7</f>
        <v>1.4202508</v>
      </c>
      <c r="D10" s="41">
        <f t="shared" si="0"/>
        <v>0.25564514399999999</v>
      </c>
      <c r="E10" s="31">
        <f t="shared" si="1"/>
        <v>1.6758959440000001</v>
      </c>
    </row>
    <row r="11" spans="1:5" ht="30" x14ac:dyDescent="0.25">
      <c r="A11" s="55">
        <v>8</v>
      </c>
      <c r="B11" s="29" t="s">
        <v>11</v>
      </c>
      <c r="C11" s="30"/>
      <c r="D11" s="30">
        <f t="shared" si="0"/>
        <v>0</v>
      </c>
      <c r="E11" s="31">
        <f t="shared" si="1"/>
        <v>0</v>
      </c>
    </row>
    <row r="12" spans="1:5" ht="60" x14ac:dyDescent="0.25">
      <c r="A12" s="55">
        <v>9</v>
      </c>
      <c r="B12" s="29" t="s">
        <v>28</v>
      </c>
      <c r="C12" s="30"/>
      <c r="D12" s="30">
        <f t="shared" si="0"/>
        <v>0</v>
      </c>
      <c r="E12" s="31">
        <f t="shared" si="1"/>
        <v>0</v>
      </c>
    </row>
    <row r="13" spans="1:5" ht="60" x14ac:dyDescent="0.25">
      <c r="A13" s="55">
        <v>10</v>
      </c>
      <c r="B13" s="29" t="s">
        <v>12</v>
      </c>
      <c r="C13" s="42">
        <f>70870/10^7</f>
        <v>7.0870000000000004E-3</v>
      </c>
      <c r="D13" s="30">
        <f t="shared" si="0"/>
        <v>1.2756600000000001E-3</v>
      </c>
      <c r="E13" s="31">
        <f t="shared" si="1"/>
        <v>8.3626600000000009E-3</v>
      </c>
    </row>
    <row r="14" spans="1:5" ht="60" x14ac:dyDescent="0.25">
      <c r="A14" s="55">
        <v>11</v>
      </c>
      <c r="B14" s="29" t="s">
        <v>13</v>
      </c>
      <c r="C14" s="30"/>
      <c r="D14" s="30">
        <f t="shared" si="0"/>
        <v>0</v>
      </c>
      <c r="E14" s="31">
        <f t="shared" si="1"/>
        <v>0</v>
      </c>
    </row>
    <row r="15" spans="1:5" ht="30" x14ac:dyDescent="0.25">
      <c r="A15" s="55">
        <v>12</v>
      </c>
      <c r="B15" s="29" t="s">
        <v>14</v>
      </c>
      <c r="C15" s="30">
        <f>354354/10^7</f>
        <v>3.5435399999999999E-2</v>
      </c>
      <c r="D15" s="30">
        <f t="shared" si="0"/>
        <v>6.3783719999999993E-3</v>
      </c>
      <c r="E15" s="31">
        <f t="shared" si="1"/>
        <v>4.1813771999999999E-2</v>
      </c>
    </row>
    <row r="16" spans="1:5" ht="15.75" thickBot="1" x14ac:dyDescent="0.3">
      <c r="A16" s="56">
        <v>13</v>
      </c>
      <c r="B16" s="29" t="s">
        <v>16</v>
      </c>
      <c r="C16" s="30"/>
      <c r="D16" s="30">
        <f t="shared" si="0"/>
        <v>0</v>
      </c>
      <c r="E16" s="31">
        <f t="shared" si="1"/>
        <v>0</v>
      </c>
    </row>
    <row r="17" spans="2:5" ht="16.5" thickBot="1" x14ac:dyDescent="0.3">
      <c r="B17" s="27" t="s">
        <v>31</v>
      </c>
      <c r="C17" s="35">
        <f>SUM(C4:C16)</f>
        <v>14.174160000000001</v>
      </c>
      <c r="D17" s="37">
        <f>SUM(D4:D16)</f>
        <v>2.5513487999999995</v>
      </c>
      <c r="E17" s="36">
        <f>SUM(E4:E16)</f>
        <v>16.7255088</v>
      </c>
    </row>
    <row r="18" spans="2:5" ht="15.75" thickBot="1" x14ac:dyDescent="0.3"/>
    <row r="19" spans="2:5" ht="15.75" x14ac:dyDescent="0.25">
      <c r="D19" s="28" t="s">
        <v>33</v>
      </c>
      <c r="E19" s="39">
        <f>D17-D6-D9-D11</f>
        <v>2.5513487999999995</v>
      </c>
    </row>
    <row r="20" spans="2:5" ht="16.5" thickBot="1" x14ac:dyDescent="0.3">
      <c r="D20" s="38" t="s">
        <v>34</v>
      </c>
      <c r="E20" s="40">
        <f>E17-E19</f>
        <v>14.174160000000001</v>
      </c>
    </row>
  </sheetData>
  <mergeCells count="1">
    <mergeCell ref="B2:E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PBER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Mishra</dc:creator>
  <cp:lastModifiedBy>rahul mishra</cp:lastModifiedBy>
  <cp:lastPrinted>2025-10-04T05:06:13Z</cp:lastPrinted>
  <dcterms:created xsi:type="dcterms:W3CDTF">2025-03-17T12:01:50Z</dcterms:created>
  <dcterms:modified xsi:type="dcterms:W3CDTF">2026-02-07T09:44:50Z</dcterms:modified>
</cp:coreProperties>
</file>