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hul CTE\AI\PBE\"/>
    </mc:Choice>
  </mc:AlternateContent>
  <xr:revisionPtr revIDLastSave="0" documentId="13_ncr:1_{84AFF11B-7BD4-4EFC-B1B4-84810914918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PBER" sheetId="6" r:id="rId1"/>
    <sheet name="FIRMED UP" sheetId="8" state="hidden" r:id="rId2"/>
    <sheet name="Variance" sheetId="9" state="hidden" r:id="rId3"/>
  </sheets>
  <externalReferences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9" l="1"/>
  <c r="C20" i="9"/>
  <c r="C14" i="8"/>
  <c r="C20" i="8"/>
  <c r="C13" i="8"/>
  <c r="C15" i="8"/>
  <c r="C16" i="8"/>
  <c r="C17" i="8"/>
  <c r="C18" i="8"/>
  <c r="C19" i="8"/>
  <c r="C21" i="8"/>
  <c r="C22" i="8"/>
  <c r="C23" i="8"/>
  <c r="C24" i="8"/>
  <c r="C12" i="8"/>
  <c r="B7" i="8"/>
  <c r="A5" i="9" s="1"/>
  <c r="B6" i="8"/>
  <c r="A3" i="9" s="1"/>
  <c r="C39" i="9"/>
  <c r="C38" i="9"/>
  <c r="D38" i="9" s="1"/>
  <c r="C37" i="9"/>
  <c r="D37" i="9" s="1"/>
  <c r="C36" i="9"/>
  <c r="D36" i="9" s="1"/>
  <c r="C35" i="9"/>
  <c r="G28" i="9"/>
  <c r="G26" i="9"/>
  <c r="C25" i="9"/>
  <c r="G24" i="9"/>
  <c r="D24" i="9"/>
  <c r="C24" i="9"/>
  <c r="B24" i="9"/>
  <c r="A24" i="9"/>
  <c r="A25" i="9" s="1"/>
  <c r="A26" i="9" s="1"/>
  <c r="A27" i="9" s="1"/>
  <c r="A28" i="9" s="1"/>
  <c r="A29" i="9" s="1"/>
  <c r="A30" i="9" s="1"/>
  <c r="A31" i="9" s="1"/>
  <c r="C23" i="9"/>
  <c r="J11" i="9"/>
  <c r="A4" i="9"/>
  <c r="B43" i="8"/>
  <c r="B26" i="8"/>
  <c r="B27" i="8" s="1"/>
  <c r="B28" i="8" s="1"/>
  <c r="B29" i="8" s="1"/>
  <c r="B30" i="8" s="1"/>
  <c r="B31" i="8" s="1"/>
  <c r="B32" i="8" s="1"/>
  <c r="B33" i="8" s="1"/>
  <c r="B25" i="8"/>
  <c r="D10" i="8"/>
  <c r="G7" i="9" s="1"/>
  <c r="D24" i="8"/>
  <c r="G21" i="9" s="1"/>
  <c r="D22" i="8"/>
  <c r="G19" i="9" s="1"/>
  <c r="D21" i="8"/>
  <c r="G18" i="9" s="1"/>
  <c r="D20" i="8"/>
  <c r="G17" i="9" s="1"/>
  <c r="D19" i="8"/>
  <c r="G16" i="9" s="1"/>
  <c r="D18" i="8"/>
  <c r="G15" i="9" s="1"/>
  <c r="D15" i="8"/>
  <c r="G12" i="9" s="1"/>
  <c r="D14" i="8"/>
  <c r="G11" i="9" s="1"/>
  <c r="D13" i="8"/>
  <c r="G10" i="9" s="1"/>
  <c r="D12" i="8"/>
  <c r="G9" i="9" l="1"/>
  <c r="D23" i="8"/>
  <c r="G20" i="9" s="1"/>
  <c r="D17" i="8"/>
  <c r="G14" i="9" s="1"/>
  <c r="D16" i="8"/>
  <c r="G13" i="9" s="1"/>
  <c r="G22" i="9" s="1"/>
  <c r="D25" i="8" l="1"/>
  <c r="D26" i="8" s="1"/>
  <c r="D32" i="8" l="1"/>
  <c r="G29" i="9" s="1"/>
  <c r="G30" i="9" s="1"/>
  <c r="D28" i="8"/>
  <c r="G25" i="9" s="1"/>
  <c r="G23" i="9"/>
  <c r="D29" i="8" l="1"/>
  <c r="D31" i="8" l="1"/>
  <c r="D33" i="8" s="1"/>
  <c r="D41" i="8"/>
  <c r="D40" i="8"/>
  <c r="D42" i="8"/>
  <c r="E42" i="8" l="1"/>
  <c r="F42" i="8"/>
  <c r="H42" i="8" s="1"/>
  <c r="F40" i="8"/>
  <c r="E40" i="8"/>
  <c r="E43" i="8" s="1"/>
  <c r="D43" i="8"/>
  <c r="F41" i="8"/>
  <c r="E41" i="8"/>
  <c r="F43" i="8" l="1"/>
  <c r="G41" i="8"/>
  <c r="H41" i="8" s="1"/>
  <c r="G40" i="8"/>
  <c r="G43" i="8" l="1"/>
  <c r="H40" i="8"/>
  <c r="H43" i="8" s="1"/>
  <c r="D17" i="9" l="1"/>
  <c r="D12" i="9" l="1"/>
  <c r="D19" i="9"/>
  <c r="D21" i="9"/>
  <c r="C17" i="9" l="1"/>
  <c r="E17" i="9" s="1"/>
  <c r="C19" i="9" l="1"/>
  <c r="E19" i="9" s="1"/>
  <c r="C21" i="9"/>
  <c r="C12" i="9"/>
  <c r="D16" i="9" l="1"/>
  <c r="C11" i="9" l="1"/>
  <c r="D11" i="9"/>
  <c r="D14" i="9"/>
  <c r="D13" i="9"/>
  <c r="E11" i="9" l="1"/>
  <c r="C14" i="9"/>
  <c r="E14" i="9" s="1"/>
  <c r="D18" i="9"/>
  <c r="C13" i="9"/>
  <c r="E13" i="9" s="1"/>
  <c r="C16" i="9"/>
  <c r="E16" i="9" s="1"/>
  <c r="D15" i="9"/>
  <c r="C10" i="9" l="1"/>
  <c r="C18" i="9"/>
  <c r="D10" i="9"/>
  <c r="E10" i="9" s="1"/>
  <c r="E18" i="9"/>
  <c r="C15" i="9" l="1"/>
  <c r="E15" i="9" s="1"/>
  <c r="D9" i="9"/>
  <c r="C9" i="9" l="1"/>
  <c r="C22" i="9" s="1"/>
  <c r="C26" i="9" s="1"/>
  <c r="C28" i="9" s="1"/>
  <c r="D22" i="9"/>
  <c r="E9" i="9" l="1"/>
  <c r="C29" i="9"/>
  <c r="C30" i="9" s="1"/>
  <c r="G31" i="9" s="1"/>
  <c r="D29" i="9" l="1"/>
</calcChain>
</file>

<file path=xl/sharedStrings.xml><?xml version="1.0" encoding="utf-8"?>
<sst xmlns="http://schemas.openxmlformats.org/spreadsheetml/2006/main" count="118" uniqueCount="90">
  <si>
    <t>Total</t>
  </si>
  <si>
    <t>Amount</t>
  </si>
  <si>
    <t>Mechanical</t>
  </si>
  <si>
    <t>Utility</t>
  </si>
  <si>
    <t>Electrical</t>
  </si>
  <si>
    <t>CONFIDENTIAL</t>
  </si>
  <si>
    <t>STEEL AUTHORITY OF INDIA LIMITED</t>
  </si>
  <si>
    <t>Rs. Crore</t>
  </si>
  <si>
    <t>Sl.No.</t>
  </si>
  <si>
    <t>Description of Item</t>
  </si>
  <si>
    <t xml:space="preserve">Design &amp; Engineering </t>
  </si>
  <si>
    <t>Supply of Plant &amp; Equipment Incl. Technological Structures</t>
  </si>
  <si>
    <t xml:space="preserve">Supply of Building steel structures including Sheeting and Glazing </t>
  </si>
  <si>
    <t>Supply of Refractories</t>
  </si>
  <si>
    <t>Civil Engineering Work including all related supplies- for equipment foundation</t>
  </si>
  <si>
    <t xml:space="preserve">Civil Engineering Work including all related supplies- Others </t>
  </si>
  <si>
    <t xml:space="preserve">Storage, Handling, Erection of Plant &amp; Equipments &amp; Refractories including Commisioning and PG tests of the facilities </t>
  </si>
  <si>
    <t>Storage, Handling and Erection of Building Steel Structures</t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</si>
  <si>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</si>
  <si>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</si>
  <si>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Comprehensive  / Transit Storage-cum-erection insurance</t>
  </si>
  <si>
    <t xml:space="preserve">Included above </t>
  </si>
  <si>
    <t>Supply of 2 years O &amp; M spares</t>
  </si>
  <si>
    <t>Sub-total (1 to 13)</t>
  </si>
  <si>
    <t>Input tax credit (ITC) for GST</t>
  </si>
  <si>
    <t>Durgapur Steel Plant</t>
  </si>
  <si>
    <t>Brownfield Expansion of Durgapur Steel Plant</t>
  </si>
  <si>
    <t>BALANCE OF PLANT (PACKAGE 5)</t>
  </si>
  <si>
    <t>M/s Eastern Metec Private Limited</t>
  </si>
  <si>
    <t>Foreign Supervision charges in India during erection, startup, commissioning and PG test for _____mandays</t>
  </si>
  <si>
    <t>Annexure-I</t>
  </si>
  <si>
    <t>Price Bid Evaluation</t>
  </si>
  <si>
    <t>Comparative Price statement w.r.t. estimate</t>
  </si>
  <si>
    <t>Estimate</t>
  </si>
  <si>
    <t>Package cost net of ITC for GST (14-15)</t>
  </si>
  <si>
    <t>Variance w.r.t estimate</t>
  </si>
  <si>
    <t>Ranking</t>
  </si>
  <si>
    <t>L-1</t>
  </si>
  <si>
    <t>L-2</t>
  </si>
  <si>
    <t>This is a computer generated document. It does not require signature.</t>
  </si>
  <si>
    <t>Ref. No.: CET-17(4)/5110/100</t>
  </si>
  <si>
    <t>Date: 21.10.2025</t>
  </si>
  <si>
    <t>DURGAPUR STEEL PLANT</t>
  </si>
  <si>
    <t>Capital Cost Estimate (Stage-II-Firmed up cost)</t>
  </si>
  <si>
    <t>(Based on L1 price )</t>
  </si>
  <si>
    <t>Total Contract price (1 to 13)</t>
  </si>
  <si>
    <t>E&amp;C (Owner's @2.5%)</t>
  </si>
  <si>
    <t>Purchaser's Scope</t>
  </si>
  <si>
    <t>NA</t>
  </si>
  <si>
    <t xml:space="preserve">Contingencies @ 3% </t>
  </si>
  <si>
    <t>Total Plant Cost</t>
  </si>
  <si>
    <t>IDC</t>
  </si>
  <si>
    <t>Capital Cost (Without IDC)</t>
  </si>
  <si>
    <t>Input tax credit (ITC) on GST</t>
  </si>
  <si>
    <t>Capital cost net of ITC on GST (Without IDC)</t>
  </si>
  <si>
    <t xml:space="preserve">PHASING OF EXPENDITURE &amp; IDC </t>
  </si>
  <si>
    <t>Years</t>
  </si>
  <si>
    <t>Plant</t>
  </si>
  <si>
    <t>Equity</t>
  </si>
  <si>
    <t>Loan</t>
  </si>
  <si>
    <t>Total fund</t>
  </si>
  <si>
    <t>cost</t>
  </si>
  <si>
    <t>(@10%)</t>
  </si>
  <si>
    <t>incl.IDC</t>
  </si>
  <si>
    <t>1st year-12 months</t>
  </si>
  <si>
    <t>2nd year-1 months</t>
  </si>
  <si>
    <t>Post Comm.</t>
  </si>
  <si>
    <t>Variance analysis of Stage-II cost Vs Stage-I cost</t>
  </si>
  <si>
    <t>Stage-I 
(Base date Nov' 2024)</t>
  </si>
  <si>
    <t>Package cost estimate 
(Sept' 2025)</t>
  </si>
  <si>
    <t>Variance</t>
  </si>
  <si>
    <t>Remarks (Increase in package cost estimate from Stage-I provision)</t>
  </si>
  <si>
    <t>Stage-II based upon L1 price</t>
  </si>
  <si>
    <t>Design &amp; engineering cost has been updated based on increase in cost of plant &amp; equipment, structures, civil work and erection.</t>
  </si>
  <si>
    <t xml:space="preserve">Supply costs have been updated based on recent available references and provided escalation on the old references.
</t>
  </si>
  <si>
    <t xml:space="preserve">Around 42 Ton Structure has been increased during package cost based on deliberations during tender discussion. </t>
  </si>
  <si>
    <t xml:space="preserve">The Civil Cost has been updated based on following-
a.) WPI escaltion on Civil Cost due to base date change. 
b.) Quantity revision on account of soil test and U/G mapping. 
c.) Addition of extra road of 1550 sqm
</t>
  </si>
  <si>
    <t xml:space="preserve">Erection cost has been updated on account of increase in supply cost. </t>
  </si>
  <si>
    <t xml:space="preserve">E&amp;C (Owner's @ 2.5 %) </t>
  </si>
  <si>
    <t>Contingencies - @5% for stage-1 &amp; @3% for stage-2</t>
  </si>
  <si>
    <t xml:space="preserve">Variation w.r.t stage 1 provisions </t>
  </si>
  <si>
    <t>Caster</t>
  </si>
  <si>
    <t>Technological Structure</t>
  </si>
  <si>
    <t>M/s Electro-Mech Engineers</t>
  </si>
  <si>
    <t>M/s Mecgale Pneumatics Private Limited</t>
  </si>
  <si>
    <t>M/s Sterling and Wilson Private Limited</t>
  </si>
  <si>
    <t>L-3</t>
  </si>
  <si>
    <t>L-4</t>
  </si>
  <si>
    <t>Date: 07.11.2025</t>
  </si>
  <si>
    <t>Ref. No.: CET-17(4)/5110/106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</si>
</sst>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_(&quot;$&quot;* #,##0.00_);_(&quot;$&quot;* \(#,##0.00\);_(&quot;$&quot;* &quot;-&quot;??_);_(@_)"/>
    <numFmt numFmtId="165" formatCode="_(* #,##0.00_);_(* \(#,##0.00\);_(* &quot;-&quot;??_);_(@_)"/>
    <numFmt numFmtId="167" formatCode="0_)"/>
    <numFmt numFmtId="168" formatCode="_-* #,##0_-;\-* #,##0_-;_-* &quot;-&quot;??_-;_-@_-"/>
    <numFmt numFmtId="169" formatCode="0.00_)"/>
    <numFmt numFmtId="170" formatCode="0.000000_)"/>
    <numFmt numFmtId="171" formatCode="0.0"/>
    <numFmt numFmtId="172" formatCode="0.00000_)"/>
    <numFmt numFmtId="173" formatCode="0.0_)"/>
    <numFmt numFmtId="174" formatCode="0.0000_)"/>
    <numFmt numFmtId="175" formatCode="0.0%"/>
    <numFmt numFmtId="176" formatCode="0.00000"/>
    <numFmt numFmtId="177" formatCode="0.0000000_)"/>
    <numFmt numFmtId="180" formatCode="0.000"/>
    <numFmt numFmtId="181" formatCode="[$INR]\ #,##0.00_);[Red]\([$INR]\ #,##0.00\)"/>
    <numFmt numFmtId="182" formatCode="0.000000000000"/>
    <numFmt numFmtId="183" formatCode="0.00000000"/>
    <numFmt numFmtId="184" formatCode="0.0000000000000"/>
  </numFmts>
  <fonts count="1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color theme="1"/>
      <name val="Arial"/>
      <family val="2"/>
    </font>
    <font>
      <b/>
      <sz val="10"/>
      <color indexed="56"/>
      <name val="Arial"/>
      <family val="2"/>
    </font>
    <font>
      <sz val="12"/>
      <name val="Times New Roman"/>
      <family val="1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rgb="FFFF0000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1" fillId="0" borderId="0"/>
    <xf numFmtId="0" fontId="2" fillId="0" borderId="0"/>
    <xf numFmtId="165" fontId="1" fillId="0" borderId="0"/>
    <xf numFmtId="0" fontId="4" fillId="0" borderId="0"/>
    <xf numFmtId="0" fontId="2" fillId="0" borderId="0"/>
    <xf numFmtId="180" fontId="1" fillId="0" borderId="0"/>
    <xf numFmtId="0" fontId="2" fillId="0" borderId="0"/>
    <xf numFmtId="9" fontId="4" fillId="0" borderId="0" applyFont="0" applyFill="0" applyBorder="0" applyAlignment="0" applyProtection="0"/>
    <xf numFmtId="181" fontId="1" fillId="0" borderId="0"/>
    <xf numFmtId="0" fontId="2" fillId="0" borderId="0"/>
    <xf numFmtId="172" fontId="1" fillId="0" borderId="0"/>
    <xf numFmtId="0" fontId="4" fillId="0" borderId="0"/>
  </cellStyleXfs>
  <cellXfs count="276">
    <xf numFmtId="0" fontId="0" fillId="0" borderId="0" xfId="0"/>
    <xf numFmtId="169" fontId="1" fillId="0" borderId="0" xfId="3" applyNumberFormat="1"/>
    <xf numFmtId="169" fontId="3" fillId="0" borderId="0" xfId="3" applyNumberFormat="1" applyFont="1" applyAlignment="1">
      <alignment horizontal="right"/>
    </xf>
    <xf numFmtId="169" fontId="1" fillId="0" borderId="0" xfId="3" applyNumberFormat="1" applyAlignment="1">
      <alignment horizontal="right"/>
    </xf>
    <xf numFmtId="169" fontId="1" fillId="0" borderId="0" xfId="3" applyNumberFormat="1" applyAlignment="1">
      <alignment horizontal="left"/>
    </xf>
    <xf numFmtId="169" fontId="1" fillId="0" borderId="0" xfId="3" applyNumberFormat="1" applyAlignment="1">
      <alignment horizontal="right" vertical="top"/>
    </xf>
    <xf numFmtId="169" fontId="8" fillId="0" borderId="0" xfId="3" applyNumberFormat="1" applyFont="1" applyAlignment="1">
      <alignment wrapText="1"/>
    </xf>
    <xf numFmtId="177" fontId="1" fillId="0" borderId="14" xfId="3" applyNumberFormat="1" applyBorder="1" applyAlignment="1">
      <alignment vertical="top" wrapText="1"/>
    </xf>
    <xf numFmtId="177" fontId="1" fillId="0" borderId="25" xfId="3" applyNumberFormat="1" applyBorder="1" applyAlignment="1">
      <alignment vertical="top" wrapText="1"/>
    </xf>
    <xf numFmtId="177" fontId="1" fillId="0" borderId="13" xfId="3" applyNumberFormat="1" applyBorder="1" applyAlignment="1">
      <alignment horizontal="right" vertical="top"/>
    </xf>
    <xf numFmtId="0" fontId="13" fillId="0" borderId="0" xfId="7" applyFont="1" applyAlignment="1">
      <alignment horizontal="right"/>
    </xf>
    <xf numFmtId="0" fontId="2" fillId="0" borderId="0" xfId="7"/>
    <xf numFmtId="3" fontId="7" fillId="0" borderId="0" xfId="7" applyNumberFormat="1" applyFont="1"/>
    <xf numFmtId="170" fontId="1" fillId="0" borderId="0" xfId="7" applyNumberFormat="1" applyFont="1" applyAlignment="1">
      <alignment horizontal="right"/>
    </xf>
    <xf numFmtId="169" fontId="7" fillId="0" borderId="0" xfId="7" applyNumberFormat="1" applyFont="1" applyAlignment="1">
      <alignment horizontal="right"/>
    </xf>
    <xf numFmtId="169" fontId="7" fillId="0" borderId="12" xfId="3" applyNumberFormat="1" applyFont="1" applyBorder="1" applyAlignment="1">
      <alignment horizontal="center" vertical="center"/>
    </xf>
    <xf numFmtId="169" fontId="7" fillId="0" borderId="33" xfId="3" applyNumberFormat="1" applyFont="1" applyBorder="1" applyAlignment="1">
      <alignment horizontal="center" vertical="center" wrapText="1"/>
    </xf>
    <xf numFmtId="169" fontId="7" fillId="0" borderId="23" xfId="3" applyNumberFormat="1" applyFont="1" applyBorder="1" applyAlignment="1">
      <alignment horizontal="center" vertical="center" wrapText="1"/>
    </xf>
    <xf numFmtId="3" fontId="1" fillId="0" borderId="24" xfId="7" applyNumberFormat="1" applyFont="1" applyBorder="1" applyAlignment="1">
      <alignment horizontal="center" vertical="top"/>
    </xf>
    <xf numFmtId="170" fontId="1" fillId="0" borderId="13" xfId="7" applyNumberFormat="1" applyFont="1" applyBorder="1" applyAlignment="1">
      <alignment horizontal="left" vertical="top" wrapText="1"/>
    </xf>
    <xf numFmtId="3" fontId="1" fillId="0" borderId="31" xfId="7" applyNumberFormat="1" applyFont="1" applyBorder="1" applyAlignment="1">
      <alignment horizontal="center" vertical="top"/>
    </xf>
    <xf numFmtId="170" fontId="1" fillId="0" borderId="34" xfId="7" applyNumberFormat="1" applyFont="1" applyBorder="1" applyAlignment="1">
      <alignment horizontal="left" vertical="center" wrapText="1"/>
    </xf>
    <xf numFmtId="177" fontId="7" fillId="0" borderId="34" xfId="3" applyNumberFormat="1" applyFont="1" applyBorder="1" applyAlignment="1">
      <alignment vertical="top" wrapText="1"/>
    </xf>
    <xf numFmtId="177" fontId="7" fillId="0" borderId="32" xfId="3" applyNumberFormat="1" applyFont="1" applyBorder="1" applyAlignment="1">
      <alignment vertical="top" wrapText="1"/>
    </xf>
    <xf numFmtId="3" fontId="1" fillId="0" borderId="17" xfId="7" applyNumberFormat="1" applyFont="1" applyBorder="1" applyAlignment="1">
      <alignment horizontal="center" vertical="top"/>
    </xf>
    <xf numFmtId="170" fontId="1" fillId="0" borderId="7" xfId="7" applyNumberFormat="1" applyFont="1" applyBorder="1" applyAlignment="1">
      <alignment horizontal="left" vertical="top"/>
    </xf>
    <xf numFmtId="177" fontId="7" fillId="0" borderId="1" xfId="3" applyNumberFormat="1" applyFont="1" applyBorder="1" applyAlignment="1">
      <alignment vertical="top" wrapText="1"/>
    </xf>
    <xf numFmtId="177" fontId="7" fillId="0" borderId="15" xfId="3" applyNumberFormat="1" applyFont="1" applyBorder="1" applyAlignment="1">
      <alignment vertical="top" wrapText="1"/>
    </xf>
    <xf numFmtId="177" fontId="7" fillId="0" borderId="18" xfId="3" applyNumberFormat="1" applyFont="1" applyBorder="1" applyAlignment="1">
      <alignment vertical="top" wrapText="1"/>
    </xf>
    <xf numFmtId="170" fontId="1" fillId="0" borderId="1" xfId="7" applyNumberFormat="1" applyFont="1" applyBorder="1" applyAlignment="1">
      <alignment horizontal="left" vertical="top"/>
    </xf>
    <xf numFmtId="3" fontId="1" fillId="0" borderId="30" xfId="7" applyNumberFormat="1" applyFont="1" applyBorder="1" applyAlignment="1">
      <alignment horizontal="center" vertical="top"/>
    </xf>
    <xf numFmtId="170" fontId="1" fillId="0" borderId="3" xfId="7" applyNumberFormat="1" applyFont="1" applyBorder="1" applyAlignment="1">
      <alignment horizontal="left" vertical="top"/>
    </xf>
    <xf numFmtId="167" fontId="7" fillId="0" borderId="3" xfId="3" applyNumberFormat="1" applyFont="1" applyBorder="1" applyAlignment="1">
      <alignment vertical="top" wrapText="1"/>
    </xf>
    <xf numFmtId="10" fontId="7" fillId="0" borderId="4" xfId="2" applyNumberFormat="1" applyFont="1" applyBorder="1" applyAlignment="1">
      <alignment horizontal="center" vertical="center" wrapText="1"/>
    </xf>
    <xf numFmtId="10" fontId="7" fillId="0" borderId="28" xfId="2" applyNumberFormat="1" applyFont="1" applyBorder="1" applyAlignment="1">
      <alignment horizontal="center" vertical="center" wrapText="1"/>
    </xf>
    <xf numFmtId="3" fontId="1" fillId="0" borderId="19" xfId="7" applyNumberFormat="1" applyFont="1" applyBorder="1" applyAlignment="1">
      <alignment horizontal="center" vertical="top"/>
    </xf>
    <xf numFmtId="170" fontId="1" fillId="0" borderId="20" xfId="7" applyNumberFormat="1" applyFont="1" applyBorder="1" applyAlignment="1">
      <alignment horizontal="left" vertical="top"/>
    </xf>
    <xf numFmtId="167" fontId="1" fillId="0" borderId="20" xfId="3" applyNumberFormat="1" applyBorder="1" applyAlignment="1">
      <alignment vertical="top" wrapText="1"/>
    </xf>
    <xf numFmtId="10" fontId="7" fillId="0" borderId="20" xfId="2" applyNumberFormat="1" applyFont="1" applyBorder="1" applyAlignment="1">
      <alignment horizontal="center" vertical="center" wrapText="1"/>
    </xf>
    <xf numFmtId="10" fontId="7" fillId="0" borderId="21" xfId="2" applyNumberFormat="1" applyFont="1" applyBorder="1" applyAlignment="1">
      <alignment horizontal="center" vertical="center" wrapText="1"/>
    </xf>
    <xf numFmtId="169" fontId="8" fillId="0" borderId="0" xfId="3" applyNumberFormat="1" applyFont="1" applyAlignment="1">
      <alignment horizontal="center" wrapText="1"/>
    </xf>
    <xf numFmtId="167" fontId="1" fillId="0" borderId="0" xfId="3" applyNumberFormat="1"/>
    <xf numFmtId="169" fontId="1" fillId="0" borderId="0" xfId="7" applyNumberFormat="1" applyFont="1" applyAlignment="1">
      <alignment horizontal="center"/>
    </xf>
    <xf numFmtId="169" fontId="1" fillId="0" borderId="0" xfId="8" applyNumberFormat="1" applyAlignment="1">
      <alignment vertical="center" wrapText="1"/>
    </xf>
    <xf numFmtId="169" fontId="3" fillId="0" borderId="0" xfId="3" applyNumberFormat="1" applyFont="1" applyAlignment="1">
      <alignment horizontal="right" vertical="top"/>
    </xf>
    <xf numFmtId="0" fontId="14" fillId="0" borderId="0" xfId="9" applyFont="1" applyAlignment="1">
      <alignment vertical="center" wrapText="1"/>
    </xf>
    <xf numFmtId="169" fontId="1" fillId="0" borderId="0" xfId="8" applyNumberFormat="1" applyAlignment="1">
      <alignment horizontal="right" vertical="center" wrapText="1"/>
    </xf>
    <xf numFmtId="169" fontId="1" fillId="0" borderId="0" xfId="8" applyNumberFormat="1" applyAlignment="1">
      <alignment horizontal="right" vertical="center"/>
    </xf>
    <xf numFmtId="169" fontId="7" fillId="0" borderId="0" xfId="8" applyNumberFormat="1" applyFont="1" applyAlignment="1">
      <alignment vertical="center" wrapText="1"/>
    </xf>
    <xf numFmtId="9" fontId="1" fillId="0" borderId="0" xfId="10" applyFont="1" applyBorder="1" applyAlignment="1">
      <alignment vertical="center" wrapText="1"/>
    </xf>
    <xf numFmtId="169" fontId="5" fillId="0" borderId="0" xfId="11" applyNumberFormat="1" applyFont="1" applyAlignment="1">
      <alignment vertical="center" wrapText="1"/>
    </xf>
    <xf numFmtId="3" fontId="7" fillId="0" borderId="11" xfId="9" applyNumberFormat="1" applyFont="1" applyBorder="1" applyAlignment="1">
      <alignment vertical="center" wrapText="1"/>
    </xf>
    <xf numFmtId="169" fontId="7" fillId="0" borderId="11" xfId="9" applyNumberFormat="1" applyFont="1" applyBorder="1" applyAlignment="1">
      <alignment horizontal="right" vertical="center" wrapText="1"/>
    </xf>
    <xf numFmtId="174" fontId="1" fillId="0" borderId="0" xfId="9" applyNumberFormat="1" applyFont="1" applyAlignment="1">
      <alignment horizontal="right" vertical="center" wrapText="1"/>
    </xf>
    <xf numFmtId="169" fontId="1" fillId="0" borderId="0" xfId="9" applyNumberFormat="1" applyFont="1" applyAlignment="1">
      <alignment vertical="center" wrapText="1"/>
    </xf>
    <xf numFmtId="169" fontId="7" fillId="0" borderId="0" xfId="9" applyNumberFormat="1" applyFont="1" applyAlignment="1">
      <alignment horizontal="right" vertical="center" wrapText="1"/>
    </xf>
    <xf numFmtId="169" fontId="7" fillId="0" borderId="0" xfId="9" applyNumberFormat="1" applyFont="1" applyAlignment="1">
      <alignment vertical="center" wrapText="1"/>
    </xf>
    <xf numFmtId="0" fontId="9" fillId="0" borderId="0" xfId="9" applyFont="1" applyAlignment="1">
      <alignment vertical="center" wrapText="1"/>
    </xf>
    <xf numFmtId="169" fontId="14" fillId="0" borderId="0" xfId="9" applyNumberFormat="1" applyFont="1" applyAlignment="1">
      <alignment vertical="center" wrapText="1"/>
    </xf>
    <xf numFmtId="167" fontId="14" fillId="0" borderId="0" xfId="9" applyNumberFormat="1" applyFont="1" applyAlignment="1">
      <alignment vertical="center" wrapText="1"/>
    </xf>
    <xf numFmtId="3" fontId="7" fillId="0" borderId="22" xfId="9" applyNumberFormat="1" applyFont="1" applyBorder="1" applyAlignment="1">
      <alignment horizontal="center" vertical="top"/>
    </xf>
    <xf numFmtId="170" fontId="7" fillId="0" borderId="33" xfId="9" applyNumberFormat="1" applyFont="1" applyBorder="1" applyAlignment="1">
      <alignment horizontal="center" vertical="top"/>
    </xf>
    <xf numFmtId="170" fontId="7" fillId="0" borderId="23" xfId="9" applyNumberFormat="1" applyFont="1" applyBorder="1" applyAlignment="1">
      <alignment horizontal="right" vertical="top"/>
    </xf>
    <xf numFmtId="169" fontId="1" fillId="0" borderId="0" xfId="8" applyNumberFormat="1"/>
    <xf numFmtId="0" fontId="2" fillId="0" borderId="0" xfId="9"/>
    <xf numFmtId="169" fontId="7" fillId="0" borderId="0" xfId="8" applyNumberFormat="1" applyFont="1" applyAlignment="1">
      <alignment horizontal="center"/>
    </xf>
    <xf numFmtId="169" fontId="7" fillId="0" borderId="0" xfId="8" applyNumberFormat="1" applyFont="1" applyAlignment="1">
      <alignment vertical="top" wrapText="1"/>
    </xf>
    <xf numFmtId="169" fontId="1" fillId="0" borderId="0" xfId="8" applyNumberFormat="1" applyAlignment="1">
      <alignment horizontal="center" vertical="center"/>
    </xf>
    <xf numFmtId="169" fontId="1" fillId="0" borderId="0" xfId="8" applyNumberFormat="1" applyAlignment="1">
      <alignment horizontal="center"/>
    </xf>
    <xf numFmtId="169" fontId="7" fillId="0" borderId="0" xfId="9" applyNumberFormat="1" applyFont="1" applyAlignment="1">
      <alignment horizontal="left"/>
    </xf>
    <xf numFmtId="169" fontId="2" fillId="0" borderId="0" xfId="9" applyNumberFormat="1"/>
    <xf numFmtId="171" fontId="1" fillId="0" borderId="0" xfId="8" applyNumberFormat="1" applyAlignment="1">
      <alignment horizontal="center"/>
    </xf>
    <xf numFmtId="169" fontId="8" fillId="0" borderId="0" xfId="9" applyNumberFormat="1" applyFont="1" applyAlignment="1">
      <alignment horizontal="right"/>
    </xf>
    <xf numFmtId="3" fontId="1" fillId="0" borderId="26" xfId="9" applyNumberFormat="1" applyFont="1" applyBorder="1" applyAlignment="1">
      <alignment horizontal="center" vertical="top"/>
    </xf>
    <xf numFmtId="170" fontId="1" fillId="0" borderId="2" xfId="9" applyNumberFormat="1" applyFont="1" applyBorder="1" applyAlignment="1">
      <alignment horizontal="left" vertical="top" wrapText="1"/>
    </xf>
    <xf numFmtId="169" fontId="1" fillId="0" borderId="29" xfId="11" applyNumberFormat="1" applyBorder="1" applyAlignment="1">
      <alignment horizontal="right" vertical="center" wrapText="1"/>
    </xf>
    <xf numFmtId="10" fontId="1" fillId="0" borderId="0" xfId="10" applyNumberFormat="1" applyFont="1" applyBorder="1"/>
    <xf numFmtId="10" fontId="2" fillId="0" borderId="0" xfId="10" applyNumberFormat="1" applyFont="1"/>
    <xf numFmtId="169" fontId="9" fillId="0" borderId="0" xfId="9" applyNumberFormat="1" applyFont="1" applyAlignment="1">
      <alignment vertical="top"/>
    </xf>
    <xf numFmtId="169" fontId="7" fillId="0" borderId="0" xfId="8" applyNumberFormat="1" applyFont="1" applyAlignment="1">
      <alignment horizontal="center" vertical="center"/>
    </xf>
    <xf numFmtId="0" fontId="9" fillId="0" borderId="0" xfId="9" applyFont="1" applyAlignment="1">
      <alignment vertical="top"/>
    </xf>
    <xf numFmtId="169" fontId="1" fillId="0" borderId="0" xfId="8" applyNumberFormat="1" applyAlignment="1">
      <alignment horizontal="center" vertical="top"/>
    </xf>
    <xf numFmtId="169" fontId="1" fillId="0" borderId="0" xfId="8" applyNumberFormat="1" applyAlignment="1">
      <alignment vertical="top" wrapText="1"/>
    </xf>
    <xf numFmtId="2" fontId="1" fillId="0" borderId="0" xfId="8" applyNumberFormat="1" applyAlignment="1">
      <alignment vertical="top"/>
    </xf>
    <xf numFmtId="169" fontId="3" fillId="0" borderId="0" xfId="9" applyNumberFormat="1" applyFont="1"/>
    <xf numFmtId="1" fontId="2" fillId="0" borderId="0" xfId="9" applyNumberFormat="1" applyAlignment="1">
      <alignment vertical="top"/>
    </xf>
    <xf numFmtId="169" fontId="2" fillId="0" borderId="0" xfId="9" applyNumberFormat="1" applyAlignment="1">
      <alignment vertical="top"/>
    </xf>
    <xf numFmtId="3" fontId="1" fillId="0" borderId="17" xfId="9" applyNumberFormat="1" applyFont="1" applyBorder="1" applyAlignment="1">
      <alignment horizontal="center" vertical="top"/>
    </xf>
    <xf numFmtId="169" fontId="1" fillId="0" borderId="0" xfId="8" applyNumberFormat="1" applyAlignment="1">
      <alignment vertical="top"/>
    </xf>
    <xf numFmtId="2" fontId="1" fillId="0" borderId="0" xfId="9" applyNumberFormat="1" applyFont="1" applyAlignment="1">
      <alignment vertical="top"/>
    </xf>
    <xf numFmtId="169" fontId="1" fillId="0" borderId="0" xfId="8" applyNumberFormat="1" applyAlignment="1">
      <alignment horizontal="right" vertical="top"/>
    </xf>
    <xf numFmtId="1" fontId="2" fillId="0" borderId="0" xfId="9" applyNumberFormat="1" applyAlignment="1">
      <alignment horizontal="center" vertical="top"/>
    </xf>
    <xf numFmtId="169" fontId="7" fillId="0" borderId="0" xfId="9" applyNumberFormat="1" applyFont="1" applyAlignment="1">
      <alignment horizontal="center" vertical="top"/>
    </xf>
    <xf numFmtId="169" fontId="2" fillId="0" borderId="0" xfId="9" applyNumberFormat="1" applyAlignment="1">
      <alignment horizontal="center" vertical="top"/>
    </xf>
    <xf numFmtId="169" fontId="2" fillId="0" borderId="0" xfId="9" applyNumberFormat="1" applyAlignment="1">
      <alignment horizontal="right" vertical="top"/>
    </xf>
    <xf numFmtId="169" fontId="2" fillId="0" borderId="0" xfId="9" applyNumberFormat="1" applyAlignment="1">
      <alignment horizontal="left"/>
    </xf>
    <xf numFmtId="2" fontId="1" fillId="0" borderId="0" xfId="8" applyNumberFormat="1"/>
    <xf numFmtId="167" fontId="1" fillId="0" borderId="0" xfId="8" applyNumberFormat="1" applyAlignment="1">
      <alignment horizontal="center" vertical="top" wrapText="1"/>
    </xf>
    <xf numFmtId="2" fontId="1" fillId="0" borderId="0" xfId="8" applyNumberFormat="1" applyAlignment="1">
      <alignment vertical="top" wrapText="1"/>
    </xf>
    <xf numFmtId="169" fontId="2" fillId="0" borderId="0" xfId="9" applyNumberFormat="1" applyAlignment="1">
      <alignment horizontal="left" vertical="top" wrapText="1"/>
    </xf>
    <xf numFmtId="9" fontId="1" fillId="0" borderId="0" xfId="10" applyFont="1" applyBorder="1"/>
    <xf numFmtId="169" fontId="1" fillId="0" borderId="0" xfId="9" applyNumberFormat="1" applyFont="1" applyAlignment="1">
      <alignment vertical="top"/>
    </xf>
    <xf numFmtId="169" fontId="8" fillId="0" borderId="0" xfId="9" applyNumberFormat="1" applyFont="1" applyAlignment="1">
      <alignment horizontal="center"/>
    </xf>
    <xf numFmtId="169" fontId="8" fillId="0" borderId="0" xfId="9" applyNumberFormat="1" applyFont="1"/>
    <xf numFmtId="169" fontId="4" fillId="0" borderId="0" xfId="9" applyNumberFormat="1" applyFont="1" applyAlignment="1">
      <alignment horizontal="center"/>
    </xf>
    <xf numFmtId="169" fontId="10" fillId="0" borderId="0" xfId="9" applyNumberFormat="1" applyFont="1" applyAlignment="1">
      <alignment vertical="top"/>
    </xf>
    <xf numFmtId="173" fontId="1" fillId="0" borderId="0" xfId="8" applyNumberFormat="1" applyAlignment="1">
      <alignment horizontal="center" vertical="top"/>
    </xf>
    <xf numFmtId="1" fontId="4" fillId="0" borderId="0" xfId="9" applyNumberFormat="1" applyFont="1" applyAlignment="1">
      <alignment horizontal="center" vertical="top"/>
    </xf>
    <xf numFmtId="169" fontId="11" fillId="0" borderId="0" xfId="9" applyNumberFormat="1" applyFont="1" applyAlignment="1">
      <alignment vertical="top" wrapText="1"/>
    </xf>
    <xf numFmtId="169" fontId="11" fillId="0" borderId="0" xfId="9" applyNumberFormat="1" applyFont="1" applyAlignment="1">
      <alignment horizontal="center" vertical="top" wrapText="1"/>
    </xf>
    <xf numFmtId="167" fontId="11" fillId="0" borderId="0" xfId="9" applyNumberFormat="1" applyFont="1" applyAlignment="1">
      <alignment horizontal="center" vertical="top" wrapText="1"/>
    </xf>
    <xf numFmtId="167" fontId="11" fillId="0" borderId="0" xfId="9" applyNumberFormat="1" applyFont="1" applyAlignment="1">
      <alignment vertical="top" wrapText="1"/>
    </xf>
    <xf numFmtId="167" fontId="2" fillId="0" borderId="0" xfId="9" applyNumberFormat="1" applyAlignment="1">
      <alignment horizontal="center"/>
    </xf>
    <xf numFmtId="0" fontId="2" fillId="0" borderId="0" xfId="9" applyAlignment="1">
      <alignment horizontal="center" vertical="top"/>
    </xf>
    <xf numFmtId="0" fontId="2" fillId="0" borderId="0" xfId="9" applyAlignment="1">
      <alignment vertical="top"/>
    </xf>
    <xf numFmtId="169" fontId="1" fillId="0" borderId="0" xfId="8" applyNumberFormat="1" applyAlignment="1">
      <alignment wrapText="1"/>
    </xf>
    <xf numFmtId="1" fontId="4" fillId="0" borderId="0" xfId="9" applyNumberFormat="1" applyFont="1" applyAlignment="1">
      <alignment horizontal="center"/>
    </xf>
    <xf numFmtId="0" fontId="2" fillId="0" borderId="0" xfId="9" applyAlignment="1">
      <alignment horizontal="center"/>
    </xf>
    <xf numFmtId="2" fontId="9" fillId="0" borderId="0" xfId="9" applyNumberFormat="1" applyFont="1" applyAlignment="1">
      <alignment horizontal="center" vertical="top"/>
    </xf>
    <xf numFmtId="169" fontId="4" fillId="0" borderId="0" xfId="9" applyNumberFormat="1" applyFont="1" applyAlignment="1">
      <alignment horizontal="right"/>
    </xf>
    <xf numFmtId="3" fontId="1" fillId="0" borderId="30" xfId="9" applyNumberFormat="1" applyFont="1" applyBorder="1" applyAlignment="1">
      <alignment horizontal="center" vertical="top"/>
    </xf>
    <xf numFmtId="10" fontId="2" fillId="0" borderId="0" xfId="9" applyNumberFormat="1"/>
    <xf numFmtId="169" fontId="7" fillId="0" borderId="0" xfId="8" applyNumberFormat="1" applyFont="1" applyAlignment="1">
      <alignment horizontal="center" vertical="top"/>
    </xf>
    <xf numFmtId="169" fontId="7" fillId="0" borderId="0" xfId="8" applyNumberFormat="1" applyFont="1" applyAlignment="1">
      <alignment vertical="top"/>
    </xf>
    <xf numFmtId="169" fontId="4" fillId="0" borderId="0" xfId="9" applyNumberFormat="1" applyFont="1" applyAlignment="1">
      <alignment horizontal="left" vertical="top" wrapText="1"/>
    </xf>
    <xf numFmtId="167" fontId="2" fillId="0" borderId="0" xfId="9" applyNumberFormat="1" applyAlignment="1">
      <alignment horizontal="center" vertical="top"/>
    </xf>
    <xf numFmtId="169" fontId="4" fillId="0" borderId="0" xfId="9" applyNumberFormat="1" applyFont="1" applyAlignment="1">
      <alignment horizontal="right" vertical="top"/>
    </xf>
    <xf numFmtId="3" fontId="1" fillId="0" borderId="31" xfId="9" applyNumberFormat="1" applyFont="1" applyBorder="1" applyAlignment="1">
      <alignment horizontal="center" vertical="top"/>
    </xf>
    <xf numFmtId="170" fontId="7" fillId="0" borderId="34" xfId="9" applyNumberFormat="1" applyFont="1" applyBorder="1" applyAlignment="1">
      <alignment vertical="top"/>
    </xf>
    <xf numFmtId="169" fontId="7" fillId="0" borderId="32" xfId="9" applyNumberFormat="1" applyFont="1" applyBorder="1" applyAlignment="1">
      <alignment horizontal="right" vertical="top" wrapText="1"/>
    </xf>
    <xf numFmtId="171" fontId="1" fillId="0" borderId="0" xfId="8" applyNumberFormat="1"/>
    <xf numFmtId="169" fontId="4" fillId="0" borderId="0" xfId="9" applyNumberFormat="1" applyFont="1" applyAlignment="1">
      <alignment wrapText="1"/>
    </xf>
    <xf numFmtId="167" fontId="4" fillId="0" borderId="0" xfId="9" applyNumberFormat="1" applyFont="1" applyAlignment="1">
      <alignment horizontal="right"/>
    </xf>
    <xf numFmtId="169" fontId="1" fillId="0" borderId="18" xfId="9" applyNumberFormat="1" applyFont="1" applyBorder="1" applyAlignment="1">
      <alignment horizontal="right" vertical="top" wrapText="1"/>
    </xf>
    <xf numFmtId="169" fontId="14" fillId="0" borderId="0" xfId="12" applyNumberFormat="1" applyFont="1" applyAlignment="1">
      <alignment vertical="center" wrapText="1"/>
    </xf>
    <xf numFmtId="0" fontId="14" fillId="0" borderId="0" xfId="12" applyFont="1" applyAlignment="1">
      <alignment vertical="center" wrapText="1"/>
    </xf>
    <xf numFmtId="170" fontId="1" fillId="0" borderId="1" xfId="9" applyNumberFormat="1" applyFont="1" applyBorder="1" applyAlignment="1">
      <alignment vertical="top"/>
    </xf>
    <xf numFmtId="169" fontId="1" fillId="0" borderId="18" xfId="8" applyNumberFormat="1" applyBorder="1" applyAlignment="1">
      <alignment horizontal="right" vertical="center" wrapText="1"/>
    </xf>
    <xf numFmtId="170" fontId="7" fillId="0" borderId="1" xfId="9" applyNumberFormat="1" applyFont="1" applyBorder="1" applyAlignment="1">
      <alignment vertical="top"/>
    </xf>
    <xf numFmtId="169" fontId="7" fillId="0" borderId="18" xfId="13" applyNumberFormat="1" applyFont="1" applyBorder="1" applyAlignment="1">
      <alignment horizontal="right" vertical="center" wrapText="1"/>
    </xf>
    <xf numFmtId="177" fontId="1" fillId="0" borderId="0" xfId="8" applyNumberFormat="1"/>
    <xf numFmtId="169" fontId="7" fillId="0" borderId="18" xfId="9" applyNumberFormat="1" applyFont="1" applyBorder="1" applyAlignment="1">
      <alignment horizontal="right" vertical="top" wrapText="1"/>
    </xf>
    <xf numFmtId="176" fontId="14" fillId="0" borderId="0" xfId="9" applyNumberFormat="1" applyFont="1" applyAlignment="1">
      <alignment vertical="center" wrapText="1"/>
    </xf>
    <xf numFmtId="172" fontId="1" fillId="0" borderId="1" xfId="13" applyBorder="1" applyAlignment="1">
      <alignment vertical="center" wrapText="1"/>
    </xf>
    <xf numFmtId="170" fontId="7" fillId="0" borderId="20" xfId="9" applyNumberFormat="1" applyFont="1" applyBorder="1" applyAlignment="1">
      <alignment vertical="top"/>
    </xf>
    <xf numFmtId="2" fontId="1" fillId="0" borderId="0" xfId="9" applyNumberFormat="1" applyFont="1" applyAlignment="1">
      <alignment horizontal="right"/>
    </xf>
    <xf numFmtId="2" fontId="1" fillId="0" borderId="0" xfId="9" applyNumberFormat="1" applyFont="1" applyAlignment="1">
      <alignment horizontal="right" vertical="top"/>
    </xf>
    <xf numFmtId="0" fontId="14" fillId="0" borderId="0" xfId="9" applyFont="1"/>
    <xf numFmtId="169" fontId="1" fillId="0" borderId="0" xfId="11" applyNumberFormat="1"/>
    <xf numFmtId="169" fontId="1" fillId="2" borderId="0" xfId="13" applyNumberFormat="1" applyFill="1"/>
    <xf numFmtId="172" fontId="3" fillId="2" borderId="0" xfId="13" applyFont="1" applyFill="1"/>
    <xf numFmtId="172" fontId="1" fillId="2" borderId="0" xfId="13" applyFill="1"/>
    <xf numFmtId="0" fontId="14" fillId="2" borderId="0" xfId="12" applyFont="1" applyFill="1" applyAlignment="1">
      <alignment vertical="top" wrapText="1"/>
    </xf>
    <xf numFmtId="169" fontId="1" fillId="2" borderId="34" xfId="14" applyNumberFormat="1" applyFont="1" applyFill="1" applyBorder="1" applyAlignment="1">
      <alignment horizontal="center" vertical="center"/>
    </xf>
    <xf numFmtId="169" fontId="1" fillId="2" borderId="32" xfId="14" applyNumberFormat="1" applyFont="1" applyFill="1" applyBorder="1" applyAlignment="1">
      <alignment horizontal="center" vertical="center"/>
    </xf>
    <xf numFmtId="169" fontId="1" fillId="2" borderId="20" xfId="14" applyNumberFormat="1" applyFont="1" applyFill="1" applyBorder="1" applyAlignment="1">
      <alignment horizontal="center" vertical="center"/>
    </xf>
    <xf numFmtId="9" fontId="1" fillId="2" borderId="20" xfId="10" applyFont="1" applyFill="1" applyBorder="1" applyAlignment="1" applyProtection="1">
      <alignment horizontal="center" vertical="center"/>
    </xf>
    <xf numFmtId="169" fontId="1" fillId="2" borderId="20" xfId="14" quotePrefix="1" applyNumberFormat="1" applyFont="1" applyFill="1" applyBorder="1" applyAlignment="1">
      <alignment horizontal="center" vertical="center"/>
    </xf>
    <xf numFmtId="169" fontId="1" fillId="2" borderId="21" xfId="14" applyNumberFormat="1" applyFont="1" applyFill="1" applyBorder="1" applyAlignment="1">
      <alignment horizontal="center" vertical="center"/>
    </xf>
    <xf numFmtId="169" fontId="1" fillId="2" borderId="26" xfId="14" applyNumberFormat="1" applyFont="1" applyFill="1" applyBorder="1" applyAlignment="1">
      <alignment horizontal="center" vertical="center"/>
    </xf>
    <xf numFmtId="169" fontId="1" fillId="2" borderId="2" xfId="14" applyNumberFormat="1" applyFont="1" applyFill="1" applyBorder="1" applyAlignment="1">
      <alignment horizontal="center" vertical="center"/>
    </xf>
    <xf numFmtId="9" fontId="1" fillId="2" borderId="2" xfId="10" applyFont="1" applyFill="1" applyBorder="1" applyAlignment="1" applyProtection="1">
      <alignment horizontal="center" vertical="center"/>
    </xf>
    <xf numFmtId="169" fontId="1" fillId="2" borderId="29" xfId="14" applyNumberFormat="1" applyFont="1" applyFill="1" applyBorder="1" applyAlignment="1">
      <alignment horizontal="center" vertical="center"/>
    </xf>
    <xf numFmtId="175" fontId="1" fillId="2" borderId="17" xfId="14" applyNumberFormat="1" applyFont="1" applyFill="1" applyBorder="1" applyAlignment="1">
      <alignment vertical="center"/>
    </xf>
    <xf numFmtId="169" fontId="1" fillId="2" borderId="1" xfId="14" applyNumberFormat="1" applyFont="1" applyFill="1" applyBorder="1" applyAlignment="1">
      <alignment vertical="center"/>
    </xf>
    <xf numFmtId="169" fontId="1" fillId="2" borderId="18" xfId="14" applyNumberFormat="1" applyFont="1" applyFill="1" applyBorder="1" applyAlignment="1">
      <alignment vertical="center"/>
    </xf>
    <xf numFmtId="175" fontId="1" fillId="2" borderId="30" xfId="14" applyNumberFormat="1" applyFont="1" applyFill="1" applyBorder="1" applyAlignment="1">
      <alignment vertical="center"/>
    </xf>
    <xf numFmtId="169" fontId="1" fillId="2" borderId="3" xfId="14" applyNumberFormat="1" applyFont="1" applyFill="1" applyBorder="1" applyAlignment="1">
      <alignment vertical="center"/>
    </xf>
    <xf numFmtId="169" fontId="1" fillId="2" borderId="28" xfId="14" applyNumberFormat="1" applyFont="1" applyFill="1" applyBorder="1" applyAlignment="1">
      <alignment vertical="center"/>
    </xf>
    <xf numFmtId="9" fontId="1" fillId="2" borderId="22" xfId="14" applyNumberFormat="1" applyFont="1" applyFill="1" applyBorder="1" applyAlignment="1">
      <alignment vertical="center"/>
    </xf>
    <xf numFmtId="169" fontId="1" fillId="2" borderId="12" xfId="14" applyNumberFormat="1" applyFont="1" applyFill="1" applyBorder="1" applyAlignment="1">
      <alignment vertical="center"/>
    </xf>
    <xf numFmtId="169" fontId="1" fillId="2" borderId="23" xfId="14" applyNumberFormat="1" applyFont="1" applyFill="1" applyBorder="1" applyAlignment="1">
      <alignment vertical="center"/>
    </xf>
    <xf numFmtId="0" fontId="15" fillId="0" borderId="0" xfId="0" applyFont="1"/>
    <xf numFmtId="3" fontId="5" fillId="0" borderId="11" xfId="9" applyNumberFormat="1" applyFont="1" applyBorder="1" applyAlignment="1">
      <alignment vertical="center" wrapText="1"/>
    </xf>
    <xf numFmtId="0" fontId="15" fillId="0" borderId="0" xfId="9" applyFont="1" applyAlignment="1">
      <alignment vertical="center" wrapText="1"/>
    </xf>
    <xf numFmtId="0" fontId="15" fillId="0" borderId="0" xfId="9" applyFont="1" applyAlignment="1">
      <alignment vertical="distributed" wrapText="1"/>
    </xf>
    <xf numFmtId="169" fontId="5" fillId="0" borderId="11" xfId="9" applyNumberFormat="1" applyFont="1" applyBorder="1" applyAlignment="1">
      <alignment horizontal="right" vertical="center" wrapText="1"/>
    </xf>
    <xf numFmtId="3" fontId="5" fillId="0" borderId="22" xfId="9" applyNumberFormat="1" applyFont="1" applyBorder="1" applyAlignment="1">
      <alignment horizontal="center" vertical="top"/>
    </xf>
    <xf numFmtId="170" fontId="5" fillId="0" borderId="33" xfId="9" applyNumberFormat="1" applyFont="1" applyBorder="1" applyAlignment="1">
      <alignment horizontal="center" vertical="top"/>
    </xf>
    <xf numFmtId="170" fontId="5" fillId="0" borderId="33" xfId="9" applyNumberFormat="1" applyFont="1" applyBorder="1" applyAlignment="1">
      <alignment horizontal="center" vertical="top" wrapText="1"/>
    </xf>
    <xf numFmtId="170" fontId="5" fillId="0" borderId="23" xfId="9" applyNumberFormat="1" applyFont="1" applyBorder="1" applyAlignment="1">
      <alignment horizontal="center" vertical="top" wrapText="1"/>
    </xf>
    <xf numFmtId="3" fontId="6" fillId="0" borderId="26" xfId="9" applyNumberFormat="1" applyFont="1" applyBorder="1" applyAlignment="1">
      <alignment horizontal="center" vertical="top"/>
    </xf>
    <xf numFmtId="170" fontId="6" fillId="0" borderId="2" xfId="9" applyNumberFormat="1" applyFont="1" applyBorder="1" applyAlignment="1">
      <alignment horizontal="left" vertical="top" wrapText="1"/>
    </xf>
    <xf numFmtId="169" fontId="6" fillId="0" borderId="6" xfId="9" applyNumberFormat="1" applyFont="1" applyBorder="1" applyAlignment="1">
      <alignment horizontal="right" vertical="top" wrapText="1"/>
    </xf>
    <xf numFmtId="169" fontId="6" fillId="0" borderId="14" xfId="9" applyNumberFormat="1" applyFont="1" applyBorder="1" applyAlignment="1">
      <alignment horizontal="right" vertical="top" wrapText="1"/>
    </xf>
    <xf numFmtId="169" fontId="6" fillId="0" borderId="27" xfId="11" applyNumberFormat="1" applyFont="1" applyBorder="1" applyAlignment="1">
      <alignment horizontal="right" vertical="top" wrapText="1"/>
    </xf>
    <xf numFmtId="3" fontId="6" fillId="0" borderId="17" xfId="9" applyNumberFormat="1" applyFont="1" applyBorder="1" applyAlignment="1">
      <alignment horizontal="center" vertical="top"/>
    </xf>
    <xf numFmtId="169" fontId="6" fillId="0" borderId="1" xfId="9" applyNumberFormat="1" applyFont="1" applyBorder="1" applyAlignment="1">
      <alignment horizontal="right" vertical="top" wrapText="1"/>
    </xf>
    <xf numFmtId="170" fontId="6" fillId="0" borderId="1" xfId="9" applyNumberFormat="1" applyFont="1" applyBorder="1" applyAlignment="1">
      <alignment horizontal="left" vertical="top" wrapText="1"/>
    </xf>
    <xf numFmtId="3" fontId="6" fillId="0" borderId="30" xfId="9" applyNumberFormat="1" applyFont="1" applyBorder="1" applyAlignment="1">
      <alignment horizontal="center" vertical="top"/>
    </xf>
    <xf numFmtId="170" fontId="6" fillId="0" borderId="1" xfId="9" applyNumberFormat="1" applyFont="1" applyBorder="1" applyAlignment="1">
      <alignment horizontal="center" vertical="center" wrapText="1"/>
    </xf>
    <xf numFmtId="170" fontId="6" fillId="0" borderId="13" xfId="9" applyNumberFormat="1" applyFont="1" applyBorder="1" applyAlignment="1">
      <alignment horizontal="center" vertical="center" wrapText="1"/>
    </xf>
    <xf numFmtId="170" fontId="6" fillId="0" borderId="38" xfId="9" applyNumberFormat="1" applyFont="1" applyBorder="1" applyAlignment="1">
      <alignment horizontal="center" vertical="center" wrapText="1"/>
    </xf>
    <xf numFmtId="3" fontId="6" fillId="0" borderId="31" xfId="9" applyNumberFormat="1" applyFont="1" applyBorder="1" applyAlignment="1">
      <alignment horizontal="center" vertical="top"/>
    </xf>
    <xf numFmtId="170" fontId="5" fillId="0" borderId="34" xfId="9" applyNumberFormat="1" applyFont="1" applyBorder="1" applyAlignment="1">
      <alignment vertical="top"/>
    </xf>
    <xf numFmtId="169" fontId="5" fillId="0" borderId="39" xfId="9" applyNumberFormat="1" applyFont="1" applyBorder="1" applyAlignment="1">
      <alignment vertical="top"/>
    </xf>
    <xf numFmtId="169" fontId="5" fillId="0" borderId="40" xfId="9" applyNumberFormat="1" applyFont="1" applyBorder="1" applyAlignment="1">
      <alignment horizontal="right" vertical="top" wrapText="1"/>
    </xf>
    <xf numFmtId="174" fontId="5" fillId="0" borderId="34" xfId="9" applyNumberFormat="1" applyFont="1" applyBorder="1" applyAlignment="1">
      <alignment horizontal="justify" vertical="distributed" wrapText="1"/>
    </xf>
    <xf numFmtId="169" fontId="5" fillId="0" borderId="41" xfId="11" applyNumberFormat="1" applyFont="1" applyBorder="1" applyAlignment="1">
      <alignment horizontal="right" vertical="top" wrapText="1"/>
    </xf>
    <xf numFmtId="170" fontId="6" fillId="0" borderId="1" xfId="9" applyNumberFormat="1" applyFont="1" applyBorder="1" applyAlignment="1">
      <alignment vertical="top" wrapText="1"/>
    </xf>
    <xf numFmtId="169" fontId="15" fillId="0" borderId="1" xfId="9" applyNumberFormat="1" applyFont="1" applyBorder="1" applyAlignment="1">
      <alignment vertical="top"/>
    </xf>
    <xf numFmtId="169" fontId="6" fillId="0" borderId="1" xfId="9" applyNumberFormat="1" applyFont="1" applyBorder="1" applyAlignment="1">
      <alignment vertical="top"/>
    </xf>
    <xf numFmtId="169" fontId="6" fillId="0" borderId="42" xfId="9" applyNumberFormat="1" applyFont="1" applyBorder="1" applyAlignment="1">
      <alignment vertical="top"/>
    </xf>
    <xf numFmtId="169" fontId="6" fillId="0" borderId="1" xfId="8" applyNumberFormat="1" applyFont="1" applyBorder="1" applyAlignment="1">
      <alignment horizontal="justify" vertical="distributed" wrapText="1"/>
    </xf>
    <xf numFmtId="169" fontId="6" fillId="0" borderId="43" xfId="11" applyNumberFormat="1" applyFont="1" applyBorder="1" applyAlignment="1">
      <alignment horizontal="right" vertical="top" wrapText="1"/>
    </xf>
    <xf numFmtId="170" fontId="5" fillId="0" borderId="1" xfId="9" applyNumberFormat="1" applyFont="1" applyBorder="1" applyAlignment="1">
      <alignment vertical="top"/>
    </xf>
    <xf numFmtId="169" fontId="5" fillId="0" borderId="1" xfId="9" applyNumberFormat="1" applyFont="1" applyBorder="1" applyAlignment="1">
      <alignment vertical="top"/>
    </xf>
    <xf numFmtId="169" fontId="5" fillId="0" borderId="42" xfId="9" applyNumberFormat="1" applyFont="1" applyBorder="1" applyAlignment="1">
      <alignment vertical="top"/>
    </xf>
    <xf numFmtId="169" fontId="5" fillId="0" borderId="1" xfId="9" applyNumberFormat="1" applyFont="1" applyBorder="1" applyAlignment="1">
      <alignment horizontal="justify" vertical="distributed" wrapText="1"/>
    </xf>
    <xf numFmtId="169" fontId="5" fillId="0" borderId="43" xfId="11" applyNumberFormat="1" applyFont="1" applyBorder="1" applyAlignment="1">
      <alignment horizontal="right" vertical="top" wrapText="1"/>
    </xf>
    <xf numFmtId="170" fontId="6" fillId="0" borderId="1" xfId="9" applyNumberFormat="1" applyFont="1" applyBorder="1" applyAlignment="1">
      <alignment vertical="top"/>
    </xf>
    <xf numFmtId="169" fontId="16" fillId="0" borderId="1" xfId="9" applyNumberFormat="1" applyFont="1" applyBorder="1" applyAlignment="1">
      <alignment vertical="top"/>
    </xf>
    <xf numFmtId="169" fontId="5" fillId="0" borderId="1" xfId="13" applyNumberFormat="1" applyFont="1" applyBorder="1" applyAlignment="1">
      <alignment horizontal="justify" vertical="distributed" wrapText="1"/>
    </xf>
    <xf numFmtId="172" fontId="6" fillId="0" borderId="1" xfId="13" applyFont="1" applyBorder="1" applyAlignment="1">
      <alignment vertical="center" wrapText="1"/>
    </xf>
    <xf numFmtId="169" fontId="17" fillId="0" borderId="16" xfId="9" applyNumberFormat="1" applyFont="1" applyBorder="1" applyAlignment="1">
      <alignment vertical="top"/>
    </xf>
    <xf numFmtId="169" fontId="6" fillId="0" borderId="1" xfId="13" applyNumberFormat="1" applyFont="1" applyBorder="1" applyAlignment="1">
      <alignment horizontal="justify" vertical="distributed" wrapText="1"/>
    </xf>
    <xf numFmtId="170" fontId="5" fillId="0" borderId="3" xfId="9" applyNumberFormat="1" applyFont="1" applyBorder="1" applyAlignment="1">
      <alignment vertical="top" wrapText="1"/>
    </xf>
    <xf numFmtId="169" fontId="5" fillId="0" borderId="5" xfId="9" applyNumberFormat="1" applyFont="1" applyBorder="1" applyAlignment="1">
      <alignment vertical="top"/>
    </xf>
    <xf numFmtId="169" fontId="5" fillId="0" borderId="1" xfId="13" applyNumberFormat="1" applyFont="1" applyBorder="1" applyAlignment="1">
      <alignment horizontal="right" vertical="center" wrapText="1"/>
    </xf>
    <xf numFmtId="169" fontId="5" fillId="0" borderId="5" xfId="13" applyNumberFormat="1" applyFont="1" applyBorder="1" applyAlignment="1">
      <alignment horizontal="right" vertical="center" wrapText="1"/>
    </xf>
    <xf numFmtId="169" fontId="5" fillId="0" borderId="44" xfId="11" applyNumberFormat="1" applyFont="1" applyBorder="1" applyAlignment="1">
      <alignment horizontal="right" vertical="top" wrapText="1"/>
    </xf>
    <xf numFmtId="3" fontId="6" fillId="0" borderId="19" xfId="9" applyNumberFormat="1" applyFont="1" applyBorder="1" applyAlignment="1">
      <alignment horizontal="center" vertical="top"/>
    </xf>
    <xf numFmtId="170" fontId="5" fillId="0" borderId="20" xfId="9" applyNumberFormat="1" applyFont="1" applyBorder="1" applyAlignment="1">
      <alignment vertical="top"/>
    </xf>
    <xf numFmtId="169" fontId="5" fillId="0" borderId="45" xfId="9" applyNumberFormat="1" applyFont="1" applyBorder="1" applyAlignment="1">
      <alignment vertical="top"/>
    </xf>
    <xf numFmtId="10" fontId="5" fillId="0" borderId="20" xfId="10" applyNumberFormat="1" applyFont="1" applyFill="1" applyBorder="1" applyAlignment="1">
      <alignment horizontal="right" vertical="top" wrapText="1"/>
    </xf>
    <xf numFmtId="169" fontId="5" fillId="0" borderId="20" xfId="9" applyNumberFormat="1" applyFont="1" applyBorder="1" applyAlignment="1">
      <alignment horizontal="justify" vertical="distributed"/>
    </xf>
    <xf numFmtId="10" fontId="5" fillId="0" borderId="35" xfId="10" applyNumberFormat="1" applyFont="1" applyFill="1" applyBorder="1" applyAlignment="1">
      <alignment horizontal="right" vertical="top" wrapText="1"/>
    </xf>
    <xf numFmtId="0" fontId="6" fillId="0" borderId="0" xfId="0" applyFont="1"/>
    <xf numFmtId="182" fontId="6" fillId="0" borderId="0" xfId="0" applyNumberFormat="1" applyFont="1"/>
    <xf numFmtId="0" fontId="6" fillId="0" borderId="0" xfId="0" applyFont="1" applyAlignment="1">
      <alignment horizontal="justify" vertical="distributed"/>
    </xf>
    <xf numFmtId="10" fontId="5" fillId="0" borderId="0" xfId="10" applyNumberFormat="1" applyFont="1" applyBorder="1" applyAlignment="1">
      <alignment horizontal="right" vertical="top" wrapText="1"/>
    </xf>
    <xf numFmtId="183" fontId="6" fillId="0" borderId="0" xfId="0" applyNumberFormat="1" applyFont="1"/>
    <xf numFmtId="184" fontId="6" fillId="0" borderId="0" xfId="0" applyNumberFormat="1" applyFont="1"/>
    <xf numFmtId="2" fontId="15" fillId="0" borderId="0" xfId="0" applyNumberFormat="1" applyFont="1"/>
    <xf numFmtId="0" fontId="15" fillId="0" borderId="0" xfId="0" applyFont="1" applyAlignment="1">
      <alignment vertical="distributed"/>
    </xf>
    <xf numFmtId="0" fontId="5" fillId="0" borderId="0" xfId="0" applyFont="1"/>
    <xf numFmtId="177" fontId="7" fillId="0" borderId="40" xfId="3" applyNumberFormat="1" applyFont="1" applyBorder="1" applyAlignment="1">
      <alignment vertical="top" wrapText="1"/>
    </xf>
    <xf numFmtId="3" fontId="7" fillId="0" borderId="8" xfId="7" applyNumberFormat="1" applyFont="1" applyBorder="1" applyAlignment="1">
      <alignment horizontal="center" vertical="center"/>
    </xf>
    <xf numFmtId="170" fontId="7" fillId="0" borderId="22" xfId="7" applyNumberFormat="1" applyFont="1" applyBorder="1" applyAlignment="1">
      <alignment horizontal="center" vertical="center"/>
    </xf>
    <xf numFmtId="169" fontId="7" fillId="0" borderId="12" xfId="3" applyNumberFormat="1" applyFont="1" applyBorder="1" applyAlignment="1">
      <alignment horizontal="center" vertical="center" wrapText="1"/>
    </xf>
    <xf numFmtId="169" fontId="7" fillId="0" borderId="46" xfId="3" applyNumberFormat="1" applyFont="1" applyBorder="1" applyAlignment="1">
      <alignment horizontal="center" vertical="center" wrapText="1"/>
    </xf>
    <xf numFmtId="177" fontId="1" fillId="0" borderId="47" xfId="3" applyNumberFormat="1" applyBorder="1" applyAlignment="1">
      <alignment vertical="top" wrapText="1"/>
    </xf>
    <xf numFmtId="177" fontId="12" fillId="0" borderId="47" xfId="3" applyNumberFormat="1" applyFont="1" applyBorder="1" applyAlignment="1">
      <alignment vertical="top" wrapText="1"/>
    </xf>
    <xf numFmtId="177" fontId="7" fillId="0" borderId="48" xfId="3" applyNumberFormat="1" applyFont="1" applyBorder="1" applyAlignment="1">
      <alignment vertical="top" wrapText="1"/>
    </xf>
    <xf numFmtId="177" fontId="7" fillId="0" borderId="49" xfId="3" applyNumberFormat="1" applyFont="1" applyBorder="1" applyAlignment="1">
      <alignment vertical="top" wrapText="1"/>
    </xf>
    <xf numFmtId="10" fontId="7" fillId="0" borderId="50" xfId="2" applyNumberFormat="1" applyFont="1" applyBorder="1" applyAlignment="1">
      <alignment horizontal="center" vertical="center" wrapText="1"/>
    </xf>
    <xf numFmtId="10" fontId="7" fillId="0" borderId="51" xfId="2" applyNumberFormat="1" applyFont="1" applyBorder="1" applyAlignment="1">
      <alignment horizontal="center" vertical="center" wrapText="1"/>
    </xf>
    <xf numFmtId="169" fontId="15" fillId="2" borderId="1" xfId="9" applyNumberFormat="1" applyFont="1" applyFill="1" applyBorder="1" applyAlignment="1">
      <alignment vertical="top"/>
    </xf>
    <xf numFmtId="170" fontId="1" fillId="0" borderId="13" xfId="9" applyNumberFormat="1" applyFont="1" applyBorder="1" applyAlignment="1">
      <alignment horizontal="left" vertical="top" wrapText="1"/>
    </xf>
    <xf numFmtId="169" fontId="1" fillId="0" borderId="25" xfId="11" applyNumberFormat="1" applyBorder="1" applyAlignment="1">
      <alignment horizontal="right" vertical="center" wrapText="1"/>
    </xf>
    <xf numFmtId="170" fontId="1" fillId="0" borderId="1" xfId="9" applyNumberFormat="1" applyFont="1" applyBorder="1" applyAlignment="1">
      <alignment vertical="top" wrapText="1"/>
    </xf>
    <xf numFmtId="169" fontId="1" fillId="0" borderId="18" xfId="13" applyNumberFormat="1" applyBorder="1" applyAlignment="1">
      <alignment horizontal="right" vertical="center" wrapText="1"/>
    </xf>
    <xf numFmtId="3" fontId="1" fillId="0" borderId="19" xfId="9" applyNumberFormat="1" applyFont="1" applyBorder="1" applyAlignment="1">
      <alignment horizontal="center" vertical="top"/>
    </xf>
    <xf numFmtId="169" fontId="7" fillId="0" borderId="21" xfId="13" applyNumberFormat="1" applyFont="1" applyBorder="1" applyAlignment="1">
      <alignment horizontal="right" vertical="center" wrapText="1"/>
    </xf>
    <xf numFmtId="10" fontId="6" fillId="2" borderId="2" xfId="10" applyNumberFormat="1" applyFont="1" applyFill="1" applyBorder="1" applyAlignment="1">
      <alignment horizontal="justify" vertical="top" wrapText="1"/>
    </xf>
    <xf numFmtId="4" fontId="6" fillId="2" borderId="1" xfId="4" applyNumberFormat="1" applyFont="1" applyFill="1" applyBorder="1" applyAlignment="1">
      <alignment horizontal="justify" vertical="top" wrapText="1"/>
    </xf>
    <xf numFmtId="169" fontId="6" fillId="2" borderId="1" xfId="11" applyNumberFormat="1" applyFont="1" applyFill="1" applyBorder="1" applyAlignment="1">
      <alignment horizontal="justify" vertical="distributed" wrapText="1"/>
    </xf>
    <xf numFmtId="169" fontId="6" fillId="2" borderId="13" xfId="11" applyNumberFormat="1" applyFont="1" applyFill="1" applyBorder="1" applyAlignment="1">
      <alignment horizontal="justify" vertical="distributed" wrapText="1"/>
    </xf>
    <xf numFmtId="169" fontId="6" fillId="2" borderId="20" xfId="11" applyNumberFormat="1" applyFont="1" applyFill="1" applyBorder="1" applyAlignment="1">
      <alignment horizontal="justify" vertical="distributed" wrapText="1"/>
    </xf>
    <xf numFmtId="170" fontId="5" fillId="2" borderId="33" xfId="9" applyNumberFormat="1" applyFont="1" applyFill="1" applyBorder="1" applyAlignment="1">
      <alignment horizontal="center" vertical="top" wrapText="1"/>
    </xf>
    <xf numFmtId="10" fontId="15" fillId="2" borderId="3" xfId="10" applyNumberFormat="1" applyFont="1" applyFill="1" applyBorder="1" applyAlignment="1">
      <alignment vertical="top" wrapText="1"/>
    </xf>
    <xf numFmtId="10" fontId="15" fillId="2" borderId="1" xfId="10" applyNumberFormat="1" applyFont="1" applyFill="1" applyBorder="1" applyAlignment="1">
      <alignment vertical="top" wrapText="1"/>
    </xf>
    <xf numFmtId="169" fontId="5" fillId="0" borderId="0" xfId="3" applyNumberFormat="1" applyFont="1" applyAlignment="1">
      <alignment horizontal="center"/>
    </xf>
    <xf numFmtId="169" fontId="7" fillId="0" borderId="8" xfId="3" applyNumberFormat="1" applyFont="1" applyBorder="1" applyAlignment="1">
      <alignment horizontal="center" wrapText="1"/>
    </xf>
    <xf numFmtId="169" fontId="7" fillId="0" borderId="9" xfId="3" applyNumberFormat="1" applyFont="1" applyBorder="1" applyAlignment="1">
      <alignment horizontal="center" wrapText="1"/>
    </xf>
    <xf numFmtId="169" fontId="7" fillId="0" borderId="10" xfId="3" applyNumberFormat="1" applyFont="1" applyBorder="1" applyAlignment="1">
      <alignment horizontal="center" wrapText="1"/>
    </xf>
    <xf numFmtId="169" fontId="5" fillId="0" borderId="0" xfId="3" applyNumberFormat="1" applyFont="1" applyAlignment="1">
      <alignment horizontal="center" vertical="center" wrapText="1"/>
    </xf>
    <xf numFmtId="169" fontId="1" fillId="2" borderId="36" xfId="14" applyNumberFormat="1" applyFont="1" applyFill="1" applyBorder="1" applyAlignment="1">
      <alignment horizontal="center" vertical="center"/>
    </xf>
    <xf numFmtId="169" fontId="1" fillId="2" borderId="37" xfId="14" applyNumberFormat="1" applyFont="1" applyFill="1" applyBorder="1" applyAlignment="1">
      <alignment horizontal="center" vertical="center"/>
    </xf>
    <xf numFmtId="169" fontId="7" fillId="0" borderId="0" xfId="8" applyNumberFormat="1" applyFont="1" applyAlignment="1">
      <alignment horizontal="center" vertical="center" wrapText="1"/>
    </xf>
    <xf numFmtId="169" fontId="7" fillId="0" borderId="0" xfId="11" applyNumberFormat="1" applyFont="1" applyAlignment="1">
      <alignment horizontal="center" vertical="center" wrapText="1"/>
    </xf>
    <xf numFmtId="10" fontId="15" fillId="2" borderId="3" xfId="10" applyNumberFormat="1" applyFont="1" applyFill="1" applyBorder="1" applyAlignment="1">
      <alignment horizontal="justify" vertical="top" wrapText="1"/>
    </xf>
    <xf numFmtId="10" fontId="15" fillId="2" borderId="2" xfId="10" applyNumberFormat="1" applyFont="1" applyFill="1" applyBorder="1" applyAlignment="1">
      <alignment horizontal="justify" vertical="top" wrapText="1"/>
    </xf>
    <xf numFmtId="169" fontId="5" fillId="0" borderId="0" xfId="8" applyNumberFormat="1" applyFont="1" applyAlignment="1">
      <alignment horizontal="center" vertical="center" wrapText="1"/>
    </xf>
    <xf numFmtId="169" fontId="5" fillId="0" borderId="0" xfId="11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5">
    <cellStyle name="Currency 2" xfId="1" xr:uid="{00000000-0005-0000-0000-000000000000}"/>
    <cellStyle name="Normal" xfId="0" builtinId="0"/>
    <cellStyle name="Normal 2 15 2" xfId="12" xr:uid="{00000000-0005-0000-0000-000002000000}"/>
    <cellStyle name="Normal 2 2" xfId="6" xr:uid="{00000000-0005-0000-0000-000003000000}"/>
    <cellStyle name="Normal 2 2 2" xfId="4" xr:uid="{00000000-0005-0000-0000-000004000000}"/>
    <cellStyle name="Normal 2 2 2 2" xfId="9" xr:uid="{00000000-0005-0000-0000-000005000000}"/>
    <cellStyle name="Normal 2 2 2 4" xfId="7" xr:uid="{00000000-0005-0000-0000-000006000000}"/>
    <cellStyle name="Normal 3" xfId="5" xr:uid="{00000000-0005-0000-0000-000007000000}"/>
    <cellStyle name="Normal 3 2 3" xfId="13" xr:uid="{00000000-0005-0000-0000-000008000000}"/>
    <cellStyle name="Normal 9 2" xfId="14" xr:uid="{00000000-0005-0000-0000-000009000000}"/>
    <cellStyle name="Normal_Sheet2" xfId="3" xr:uid="{00000000-0005-0000-0000-00000A000000}"/>
    <cellStyle name="Normal_Sheet2 2" xfId="8" xr:uid="{00000000-0005-0000-0000-00000B000000}"/>
    <cellStyle name="Normal_Sheet2 2 2" xfId="11" xr:uid="{00000000-0005-0000-0000-00000C000000}"/>
    <cellStyle name="Percent" xfId="2" builtinId="5"/>
    <cellStyle name="Percent 10" xfId="10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ahul%20CTE/04.%20DSP/5110%20-%20DSP%20Brownfield%20DPR/03.%20Package%20Cost,%20PBE%20&amp;%20Firmed%20Up/Package%205%20BOP/5110%20firmed%20up%20var%20(Package%207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ahul%20mishra%20SIR/DSP/5110/PACKAGE%204/REVISED/5110%20Firmed%20Up%20(Package%204)%2016.10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ital Cost"/>
      <sheetName val="Power Supply P7"/>
      <sheetName val="S1 PC"/>
      <sheetName val="BOQ Package"/>
      <sheetName val="Duplicates Item"/>
      <sheetName val="WPI"/>
      <sheetName val="Package Cost"/>
      <sheetName val="PBER"/>
      <sheetName val="Firmed Up"/>
      <sheetName val="Variance"/>
      <sheetName val="Sheet2"/>
    </sheetNames>
    <sheetDataSet>
      <sheetData sheetId="0">
        <row r="26">
          <cell r="Y26">
            <v>2.1645619382392698</v>
          </cell>
          <cell r="AR26">
            <v>5.5833406552225284</v>
          </cell>
        </row>
      </sheetData>
      <sheetData sheetId="1" refreshError="1"/>
      <sheetData sheetId="2">
        <row r="34">
          <cell r="E34">
            <v>0</v>
          </cell>
        </row>
      </sheetData>
      <sheetData sheetId="3" refreshError="1"/>
      <sheetData sheetId="4" refreshError="1"/>
      <sheetData sheetId="5" refreshError="1"/>
      <sheetData sheetId="6">
        <row r="27">
          <cell r="D27" t="str">
            <v xml:space="preserve">Included above </v>
          </cell>
        </row>
        <row r="35">
          <cell r="E35">
            <v>0</v>
          </cell>
        </row>
      </sheetData>
      <sheetData sheetId="7">
        <row r="13">
          <cell r="E13" t="str">
            <v>Rs. Crore</v>
          </cell>
        </row>
      </sheetData>
      <sheetData sheetId="8">
        <row r="27">
          <cell r="D27" t="str">
            <v>NA</v>
          </cell>
        </row>
        <row r="29">
          <cell r="D29">
            <v>79.620697968724755</v>
          </cell>
        </row>
        <row r="31">
          <cell r="D31">
            <v>79.620697968724755</v>
          </cell>
        </row>
      </sheetData>
      <sheetData sheetId="9" refreshError="1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4 S1"/>
      <sheetName val="P4 PC S1"/>
      <sheetName val="BOQ Package"/>
      <sheetName val="WPI"/>
      <sheetName val="Package Cost"/>
      <sheetName val="PBER Copy"/>
      <sheetName val="PBER"/>
      <sheetName val="Firmed Up"/>
      <sheetName val="Variance"/>
      <sheetName val="Price Bid"/>
    </sheetNames>
    <sheetDataSet>
      <sheetData sheetId="0"/>
      <sheetData sheetId="1"/>
      <sheetData sheetId="2">
        <row r="110">
          <cell r="J110">
            <v>1648.5768730122581</v>
          </cell>
        </row>
        <row r="112">
          <cell r="F112">
            <v>170.07999999999998</v>
          </cell>
        </row>
        <row r="113">
          <cell r="F113">
            <v>676.12392655142082</v>
          </cell>
        </row>
        <row r="114">
          <cell r="F114">
            <v>29</v>
          </cell>
        </row>
        <row r="118">
          <cell r="J118">
            <v>50.877330357747269</v>
          </cell>
        </row>
      </sheetData>
      <sheetData sheetId="3"/>
      <sheetData sheetId="4"/>
      <sheetData sheetId="5"/>
      <sheetData sheetId="6"/>
      <sheetData sheetId="7">
        <row r="8">
          <cell r="B8" t="str">
            <v>Capital Cost Estimate (Stage-II-Firmed up cost)</v>
          </cell>
        </row>
        <row r="26">
          <cell r="C26" t="str">
            <v>Purchaser's Scope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5"/>
  <sheetViews>
    <sheetView showZeros="0" tabSelected="1" topLeftCell="A16" zoomScale="80" zoomScaleNormal="80" workbookViewId="0">
      <selection activeCell="L12" sqref="L12"/>
    </sheetView>
  </sheetViews>
  <sheetFormatPr defaultRowHeight="15" x14ac:dyDescent="0.25"/>
  <cols>
    <col min="2" max="2" width="57.5703125" bestFit="1" customWidth="1"/>
    <col min="3" max="3" width="16.85546875" bestFit="1" customWidth="1"/>
    <col min="4" max="4" width="19" bestFit="1" customWidth="1"/>
    <col min="5" max="5" width="20.140625" bestFit="1" customWidth="1"/>
    <col min="6" max="6" width="22.7109375" bestFit="1" customWidth="1"/>
    <col min="7" max="7" width="21.140625" customWidth="1"/>
    <col min="9" max="9" width="14.140625" bestFit="1" customWidth="1"/>
    <col min="261" max="261" width="57.5703125" bestFit="1" customWidth="1"/>
    <col min="262" max="262" width="16.85546875" bestFit="1" customWidth="1"/>
    <col min="263" max="263" width="31.5703125" bestFit="1" customWidth="1"/>
    <col min="265" max="265" width="12.28515625" bestFit="1" customWidth="1"/>
    <col min="517" max="517" width="57.5703125" bestFit="1" customWidth="1"/>
    <col min="518" max="518" width="16.85546875" bestFit="1" customWidth="1"/>
    <col min="519" max="519" width="31.5703125" bestFit="1" customWidth="1"/>
    <col min="521" max="521" width="12.28515625" bestFit="1" customWidth="1"/>
    <col min="773" max="773" width="57.5703125" bestFit="1" customWidth="1"/>
    <col min="774" max="774" width="16.85546875" bestFit="1" customWidth="1"/>
    <col min="775" max="775" width="31.5703125" bestFit="1" customWidth="1"/>
    <col min="777" max="777" width="12.28515625" bestFit="1" customWidth="1"/>
    <col min="1029" max="1029" width="57.5703125" bestFit="1" customWidth="1"/>
    <col min="1030" max="1030" width="16.85546875" bestFit="1" customWidth="1"/>
    <col min="1031" max="1031" width="31.5703125" bestFit="1" customWidth="1"/>
    <col min="1033" max="1033" width="12.28515625" bestFit="1" customWidth="1"/>
    <col min="1285" max="1285" width="57.5703125" bestFit="1" customWidth="1"/>
    <col min="1286" max="1286" width="16.85546875" bestFit="1" customWidth="1"/>
    <col min="1287" max="1287" width="31.5703125" bestFit="1" customWidth="1"/>
    <col min="1289" max="1289" width="12.28515625" bestFit="1" customWidth="1"/>
    <col min="1541" max="1541" width="57.5703125" bestFit="1" customWidth="1"/>
    <col min="1542" max="1542" width="16.85546875" bestFit="1" customWidth="1"/>
    <col min="1543" max="1543" width="31.5703125" bestFit="1" customWidth="1"/>
    <col min="1545" max="1545" width="12.28515625" bestFit="1" customWidth="1"/>
    <col min="1797" max="1797" width="57.5703125" bestFit="1" customWidth="1"/>
    <col min="1798" max="1798" width="16.85546875" bestFit="1" customWidth="1"/>
    <col min="1799" max="1799" width="31.5703125" bestFit="1" customWidth="1"/>
    <col min="1801" max="1801" width="12.28515625" bestFit="1" customWidth="1"/>
    <col min="2053" max="2053" width="57.5703125" bestFit="1" customWidth="1"/>
    <col min="2054" max="2054" width="16.85546875" bestFit="1" customWidth="1"/>
    <col min="2055" max="2055" width="31.5703125" bestFit="1" customWidth="1"/>
    <col min="2057" max="2057" width="12.28515625" bestFit="1" customWidth="1"/>
    <col min="2309" max="2309" width="57.5703125" bestFit="1" customWidth="1"/>
    <col min="2310" max="2310" width="16.85546875" bestFit="1" customWidth="1"/>
    <col min="2311" max="2311" width="31.5703125" bestFit="1" customWidth="1"/>
    <col min="2313" max="2313" width="12.28515625" bestFit="1" customWidth="1"/>
    <col min="2565" max="2565" width="57.5703125" bestFit="1" customWidth="1"/>
    <col min="2566" max="2566" width="16.85546875" bestFit="1" customWidth="1"/>
    <col min="2567" max="2567" width="31.5703125" bestFit="1" customWidth="1"/>
    <col min="2569" max="2569" width="12.28515625" bestFit="1" customWidth="1"/>
    <col min="2821" max="2821" width="57.5703125" bestFit="1" customWidth="1"/>
    <col min="2822" max="2822" width="16.85546875" bestFit="1" customWidth="1"/>
    <col min="2823" max="2823" width="31.5703125" bestFit="1" customWidth="1"/>
    <col min="2825" max="2825" width="12.28515625" bestFit="1" customWidth="1"/>
    <col min="3077" max="3077" width="57.5703125" bestFit="1" customWidth="1"/>
    <col min="3078" max="3078" width="16.85546875" bestFit="1" customWidth="1"/>
    <col min="3079" max="3079" width="31.5703125" bestFit="1" customWidth="1"/>
    <col min="3081" max="3081" width="12.28515625" bestFit="1" customWidth="1"/>
    <col min="3333" max="3333" width="57.5703125" bestFit="1" customWidth="1"/>
    <col min="3334" max="3334" width="16.85546875" bestFit="1" customWidth="1"/>
    <col min="3335" max="3335" width="31.5703125" bestFit="1" customWidth="1"/>
    <col min="3337" max="3337" width="12.28515625" bestFit="1" customWidth="1"/>
    <col min="3589" max="3589" width="57.5703125" bestFit="1" customWidth="1"/>
    <col min="3590" max="3590" width="16.85546875" bestFit="1" customWidth="1"/>
    <col min="3591" max="3591" width="31.5703125" bestFit="1" customWidth="1"/>
    <col min="3593" max="3593" width="12.28515625" bestFit="1" customWidth="1"/>
    <col min="3845" max="3845" width="57.5703125" bestFit="1" customWidth="1"/>
    <col min="3846" max="3846" width="16.85546875" bestFit="1" customWidth="1"/>
    <col min="3847" max="3847" width="31.5703125" bestFit="1" customWidth="1"/>
    <col min="3849" max="3849" width="12.28515625" bestFit="1" customWidth="1"/>
    <col min="4101" max="4101" width="57.5703125" bestFit="1" customWidth="1"/>
    <col min="4102" max="4102" width="16.85546875" bestFit="1" customWidth="1"/>
    <col min="4103" max="4103" width="31.5703125" bestFit="1" customWidth="1"/>
    <col min="4105" max="4105" width="12.28515625" bestFit="1" customWidth="1"/>
    <col min="4357" max="4357" width="57.5703125" bestFit="1" customWidth="1"/>
    <col min="4358" max="4358" width="16.85546875" bestFit="1" customWidth="1"/>
    <col min="4359" max="4359" width="31.5703125" bestFit="1" customWidth="1"/>
    <col min="4361" max="4361" width="12.28515625" bestFit="1" customWidth="1"/>
    <col min="4613" max="4613" width="57.5703125" bestFit="1" customWidth="1"/>
    <col min="4614" max="4614" width="16.85546875" bestFit="1" customWidth="1"/>
    <col min="4615" max="4615" width="31.5703125" bestFit="1" customWidth="1"/>
    <col min="4617" max="4617" width="12.28515625" bestFit="1" customWidth="1"/>
    <col min="4869" max="4869" width="57.5703125" bestFit="1" customWidth="1"/>
    <col min="4870" max="4870" width="16.85546875" bestFit="1" customWidth="1"/>
    <col min="4871" max="4871" width="31.5703125" bestFit="1" customWidth="1"/>
    <col min="4873" max="4873" width="12.28515625" bestFit="1" customWidth="1"/>
    <col min="5125" max="5125" width="57.5703125" bestFit="1" customWidth="1"/>
    <col min="5126" max="5126" width="16.85546875" bestFit="1" customWidth="1"/>
    <col min="5127" max="5127" width="31.5703125" bestFit="1" customWidth="1"/>
    <col min="5129" max="5129" width="12.28515625" bestFit="1" customWidth="1"/>
    <col min="5381" max="5381" width="57.5703125" bestFit="1" customWidth="1"/>
    <col min="5382" max="5382" width="16.85546875" bestFit="1" customWidth="1"/>
    <col min="5383" max="5383" width="31.5703125" bestFit="1" customWidth="1"/>
    <col min="5385" max="5385" width="12.28515625" bestFit="1" customWidth="1"/>
    <col min="5637" max="5637" width="57.5703125" bestFit="1" customWidth="1"/>
    <col min="5638" max="5638" width="16.85546875" bestFit="1" customWidth="1"/>
    <col min="5639" max="5639" width="31.5703125" bestFit="1" customWidth="1"/>
    <col min="5641" max="5641" width="12.28515625" bestFit="1" customWidth="1"/>
    <col min="5893" max="5893" width="57.5703125" bestFit="1" customWidth="1"/>
    <col min="5894" max="5894" width="16.85546875" bestFit="1" customWidth="1"/>
    <col min="5895" max="5895" width="31.5703125" bestFit="1" customWidth="1"/>
    <col min="5897" max="5897" width="12.28515625" bestFit="1" customWidth="1"/>
    <col min="6149" max="6149" width="57.5703125" bestFit="1" customWidth="1"/>
    <col min="6150" max="6150" width="16.85546875" bestFit="1" customWidth="1"/>
    <col min="6151" max="6151" width="31.5703125" bestFit="1" customWidth="1"/>
    <col min="6153" max="6153" width="12.28515625" bestFit="1" customWidth="1"/>
    <col min="6405" max="6405" width="57.5703125" bestFit="1" customWidth="1"/>
    <col min="6406" max="6406" width="16.85546875" bestFit="1" customWidth="1"/>
    <col min="6407" max="6407" width="31.5703125" bestFit="1" customWidth="1"/>
    <col min="6409" max="6409" width="12.28515625" bestFit="1" customWidth="1"/>
    <col min="6661" max="6661" width="57.5703125" bestFit="1" customWidth="1"/>
    <col min="6662" max="6662" width="16.85546875" bestFit="1" customWidth="1"/>
    <col min="6663" max="6663" width="31.5703125" bestFit="1" customWidth="1"/>
    <col min="6665" max="6665" width="12.28515625" bestFit="1" customWidth="1"/>
    <col min="6917" max="6917" width="57.5703125" bestFit="1" customWidth="1"/>
    <col min="6918" max="6918" width="16.85546875" bestFit="1" customWidth="1"/>
    <col min="6919" max="6919" width="31.5703125" bestFit="1" customWidth="1"/>
    <col min="6921" max="6921" width="12.28515625" bestFit="1" customWidth="1"/>
    <col min="7173" max="7173" width="57.5703125" bestFit="1" customWidth="1"/>
    <col min="7174" max="7174" width="16.85546875" bestFit="1" customWidth="1"/>
    <col min="7175" max="7175" width="31.5703125" bestFit="1" customWidth="1"/>
    <col min="7177" max="7177" width="12.28515625" bestFit="1" customWidth="1"/>
    <col min="7429" max="7429" width="57.5703125" bestFit="1" customWidth="1"/>
    <col min="7430" max="7430" width="16.85546875" bestFit="1" customWidth="1"/>
    <col min="7431" max="7431" width="31.5703125" bestFit="1" customWidth="1"/>
    <col min="7433" max="7433" width="12.28515625" bestFit="1" customWidth="1"/>
    <col min="7685" max="7685" width="57.5703125" bestFit="1" customWidth="1"/>
    <col min="7686" max="7686" width="16.85546875" bestFit="1" customWidth="1"/>
    <col min="7687" max="7687" width="31.5703125" bestFit="1" customWidth="1"/>
    <col min="7689" max="7689" width="12.28515625" bestFit="1" customWidth="1"/>
    <col min="7941" max="7941" width="57.5703125" bestFit="1" customWidth="1"/>
    <col min="7942" max="7942" width="16.85546875" bestFit="1" customWidth="1"/>
    <col min="7943" max="7943" width="31.5703125" bestFit="1" customWidth="1"/>
    <col min="7945" max="7945" width="12.28515625" bestFit="1" customWidth="1"/>
    <col min="8197" max="8197" width="57.5703125" bestFit="1" customWidth="1"/>
    <col min="8198" max="8198" width="16.85546875" bestFit="1" customWidth="1"/>
    <col min="8199" max="8199" width="31.5703125" bestFit="1" customWidth="1"/>
    <col min="8201" max="8201" width="12.28515625" bestFit="1" customWidth="1"/>
    <col min="8453" max="8453" width="57.5703125" bestFit="1" customWidth="1"/>
    <col min="8454" max="8454" width="16.85546875" bestFit="1" customWidth="1"/>
    <col min="8455" max="8455" width="31.5703125" bestFit="1" customWidth="1"/>
    <col min="8457" max="8457" width="12.28515625" bestFit="1" customWidth="1"/>
    <col min="8709" max="8709" width="57.5703125" bestFit="1" customWidth="1"/>
    <col min="8710" max="8710" width="16.85546875" bestFit="1" customWidth="1"/>
    <col min="8711" max="8711" width="31.5703125" bestFit="1" customWidth="1"/>
    <col min="8713" max="8713" width="12.28515625" bestFit="1" customWidth="1"/>
    <col min="8965" max="8965" width="57.5703125" bestFit="1" customWidth="1"/>
    <col min="8966" max="8966" width="16.85546875" bestFit="1" customWidth="1"/>
    <col min="8967" max="8967" width="31.5703125" bestFit="1" customWidth="1"/>
    <col min="8969" max="8969" width="12.28515625" bestFit="1" customWidth="1"/>
    <col min="9221" max="9221" width="57.5703125" bestFit="1" customWidth="1"/>
    <col min="9222" max="9222" width="16.85546875" bestFit="1" customWidth="1"/>
    <col min="9223" max="9223" width="31.5703125" bestFit="1" customWidth="1"/>
    <col min="9225" max="9225" width="12.28515625" bestFit="1" customWidth="1"/>
    <col min="9477" max="9477" width="57.5703125" bestFit="1" customWidth="1"/>
    <col min="9478" max="9478" width="16.85546875" bestFit="1" customWidth="1"/>
    <col min="9479" max="9479" width="31.5703125" bestFit="1" customWidth="1"/>
    <col min="9481" max="9481" width="12.28515625" bestFit="1" customWidth="1"/>
    <col min="9733" max="9733" width="57.5703125" bestFit="1" customWidth="1"/>
    <col min="9734" max="9734" width="16.85546875" bestFit="1" customWidth="1"/>
    <col min="9735" max="9735" width="31.5703125" bestFit="1" customWidth="1"/>
    <col min="9737" max="9737" width="12.28515625" bestFit="1" customWidth="1"/>
    <col min="9989" max="9989" width="57.5703125" bestFit="1" customWidth="1"/>
    <col min="9990" max="9990" width="16.85546875" bestFit="1" customWidth="1"/>
    <col min="9991" max="9991" width="31.5703125" bestFit="1" customWidth="1"/>
    <col min="9993" max="9993" width="12.28515625" bestFit="1" customWidth="1"/>
    <col min="10245" max="10245" width="57.5703125" bestFit="1" customWidth="1"/>
    <col min="10246" max="10246" width="16.85546875" bestFit="1" customWidth="1"/>
    <col min="10247" max="10247" width="31.5703125" bestFit="1" customWidth="1"/>
    <col min="10249" max="10249" width="12.28515625" bestFit="1" customWidth="1"/>
    <col min="10501" max="10501" width="57.5703125" bestFit="1" customWidth="1"/>
    <col min="10502" max="10502" width="16.85546875" bestFit="1" customWidth="1"/>
    <col min="10503" max="10503" width="31.5703125" bestFit="1" customWidth="1"/>
    <col min="10505" max="10505" width="12.28515625" bestFit="1" customWidth="1"/>
    <col min="10757" max="10757" width="57.5703125" bestFit="1" customWidth="1"/>
    <col min="10758" max="10758" width="16.85546875" bestFit="1" customWidth="1"/>
    <col min="10759" max="10759" width="31.5703125" bestFit="1" customWidth="1"/>
    <col min="10761" max="10761" width="12.28515625" bestFit="1" customWidth="1"/>
    <col min="11013" max="11013" width="57.5703125" bestFit="1" customWidth="1"/>
    <col min="11014" max="11014" width="16.85546875" bestFit="1" customWidth="1"/>
    <col min="11015" max="11015" width="31.5703125" bestFit="1" customWidth="1"/>
    <col min="11017" max="11017" width="12.28515625" bestFit="1" customWidth="1"/>
    <col min="11269" max="11269" width="57.5703125" bestFit="1" customWidth="1"/>
    <col min="11270" max="11270" width="16.85546875" bestFit="1" customWidth="1"/>
    <col min="11271" max="11271" width="31.5703125" bestFit="1" customWidth="1"/>
    <col min="11273" max="11273" width="12.28515625" bestFit="1" customWidth="1"/>
    <col min="11525" max="11525" width="57.5703125" bestFit="1" customWidth="1"/>
    <col min="11526" max="11526" width="16.85546875" bestFit="1" customWidth="1"/>
    <col min="11527" max="11527" width="31.5703125" bestFit="1" customWidth="1"/>
    <col min="11529" max="11529" width="12.28515625" bestFit="1" customWidth="1"/>
    <col min="11781" max="11781" width="57.5703125" bestFit="1" customWidth="1"/>
    <col min="11782" max="11782" width="16.85546875" bestFit="1" customWidth="1"/>
    <col min="11783" max="11783" width="31.5703125" bestFit="1" customWidth="1"/>
    <col min="11785" max="11785" width="12.28515625" bestFit="1" customWidth="1"/>
    <col min="12037" max="12037" width="57.5703125" bestFit="1" customWidth="1"/>
    <col min="12038" max="12038" width="16.85546875" bestFit="1" customWidth="1"/>
    <col min="12039" max="12039" width="31.5703125" bestFit="1" customWidth="1"/>
    <col min="12041" max="12041" width="12.28515625" bestFit="1" customWidth="1"/>
    <col min="12293" max="12293" width="57.5703125" bestFit="1" customWidth="1"/>
    <col min="12294" max="12294" width="16.85546875" bestFit="1" customWidth="1"/>
    <col min="12295" max="12295" width="31.5703125" bestFit="1" customWidth="1"/>
    <col min="12297" max="12297" width="12.28515625" bestFit="1" customWidth="1"/>
    <col min="12549" max="12549" width="57.5703125" bestFit="1" customWidth="1"/>
    <col min="12550" max="12550" width="16.85546875" bestFit="1" customWidth="1"/>
    <col min="12551" max="12551" width="31.5703125" bestFit="1" customWidth="1"/>
    <col min="12553" max="12553" width="12.28515625" bestFit="1" customWidth="1"/>
    <col min="12805" max="12805" width="57.5703125" bestFit="1" customWidth="1"/>
    <col min="12806" max="12806" width="16.85546875" bestFit="1" customWidth="1"/>
    <col min="12807" max="12807" width="31.5703125" bestFit="1" customWidth="1"/>
    <col min="12809" max="12809" width="12.28515625" bestFit="1" customWidth="1"/>
    <col min="13061" max="13061" width="57.5703125" bestFit="1" customWidth="1"/>
    <col min="13062" max="13062" width="16.85546875" bestFit="1" customWidth="1"/>
    <col min="13063" max="13063" width="31.5703125" bestFit="1" customWidth="1"/>
    <col min="13065" max="13065" width="12.28515625" bestFit="1" customWidth="1"/>
    <col min="13317" max="13317" width="57.5703125" bestFit="1" customWidth="1"/>
    <col min="13318" max="13318" width="16.85546875" bestFit="1" customWidth="1"/>
    <col min="13319" max="13319" width="31.5703125" bestFit="1" customWidth="1"/>
    <col min="13321" max="13321" width="12.28515625" bestFit="1" customWidth="1"/>
    <col min="13573" max="13573" width="57.5703125" bestFit="1" customWidth="1"/>
    <col min="13574" max="13574" width="16.85546875" bestFit="1" customWidth="1"/>
    <col min="13575" max="13575" width="31.5703125" bestFit="1" customWidth="1"/>
    <col min="13577" max="13577" width="12.28515625" bestFit="1" customWidth="1"/>
    <col min="13829" max="13829" width="57.5703125" bestFit="1" customWidth="1"/>
    <col min="13830" max="13830" width="16.85546875" bestFit="1" customWidth="1"/>
    <col min="13831" max="13831" width="31.5703125" bestFit="1" customWidth="1"/>
    <col min="13833" max="13833" width="12.28515625" bestFit="1" customWidth="1"/>
    <col min="14085" max="14085" width="57.5703125" bestFit="1" customWidth="1"/>
    <col min="14086" max="14086" width="16.85546875" bestFit="1" customWidth="1"/>
    <col min="14087" max="14087" width="31.5703125" bestFit="1" customWidth="1"/>
    <col min="14089" max="14089" width="12.28515625" bestFit="1" customWidth="1"/>
    <col min="14341" max="14341" width="57.5703125" bestFit="1" customWidth="1"/>
    <col min="14342" max="14342" width="16.85546875" bestFit="1" customWidth="1"/>
    <col min="14343" max="14343" width="31.5703125" bestFit="1" customWidth="1"/>
    <col min="14345" max="14345" width="12.28515625" bestFit="1" customWidth="1"/>
    <col min="14597" max="14597" width="57.5703125" bestFit="1" customWidth="1"/>
    <col min="14598" max="14598" width="16.85546875" bestFit="1" customWidth="1"/>
    <col min="14599" max="14599" width="31.5703125" bestFit="1" customWidth="1"/>
    <col min="14601" max="14601" width="12.28515625" bestFit="1" customWidth="1"/>
    <col min="14853" max="14853" width="57.5703125" bestFit="1" customWidth="1"/>
    <col min="14854" max="14854" width="16.85546875" bestFit="1" customWidth="1"/>
    <col min="14855" max="14855" width="31.5703125" bestFit="1" customWidth="1"/>
    <col min="14857" max="14857" width="12.28515625" bestFit="1" customWidth="1"/>
    <col min="15109" max="15109" width="57.5703125" bestFit="1" customWidth="1"/>
    <col min="15110" max="15110" width="16.85546875" bestFit="1" customWidth="1"/>
    <col min="15111" max="15111" width="31.5703125" bestFit="1" customWidth="1"/>
    <col min="15113" max="15113" width="12.28515625" bestFit="1" customWidth="1"/>
    <col min="15365" max="15365" width="57.5703125" bestFit="1" customWidth="1"/>
    <col min="15366" max="15366" width="16.85546875" bestFit="1" customWidth="1"/>
    <col min="15367" max="15367" width="31.5703125" bestFit="1" customWidth="1"/>
    <col min="15369" max="15369" width="12.28515625" bestFit="1" customWidth="1"/>
    <col min="15621" max="15621" width="57.5703125" bestFit="1" customWidth="1"/>
    <col min="15622" max="15622" width="16.85546875" bestFit="1" customWidth="1"/>
    <col min="15623" max="15623" width="31.5703125" bestFit="1" customWidth="1"/>
    <col min="15625" max="15625" width="12.28515625" bestFit="1" customWidth="1"/>
    <col min="15877" max="15877" width="57.5703125" bestFit="1" customWidth="1"/>
    <col min="15878" max="15878" width="16.85546875" bestFit="1" customWidth="1"/>
    <col min="15879" max="15879" width="31.5703125" bestFit="1" customWidth="1"/>
    <col min="15881" max="15881" width="12.28515625" bestFit="1" customWidth="1"/>
    <col min="16133" max="16133" width="57.5703125" bestFit="1" customWidth="1"/>
    <col min="16134" max="16134" width="16.85546875" bestFit="1" customWidth="1"/>
    <col min="16135" max="16135" width="31.5703125" bestFit="1" customWidth="1"/>
    <col min="16137" max="16137" width="12.28515625" bestFit="1" customWidth="1"/>
  </cols>
  <sheetData>
    <row r="1" spans="1:9" ht="15.75" x14ac:dyDescent="0.25">
      <c r="A1" s="1"/>
      <c r="B1" s="1"/>
      <c r="C1" s="1"/>
      <c r="D1" s="1"/>
      <c r="E1" s="1"/>
      <c r="F1" s="1"/>
      <c r="G1" s="2" t="s">
        <v>5</v>
      </c>
    </row>
    <row r="2" spans="1:9" ht="15.75" x14ac:dyDescent="0.25">
      <c r="A2" s="1"/>
      <c r="B2" s="1"/>
      <c r="C2" s="1"/>
      <c r="D2" s="1"/>
      <c r="E2" s="1"/>
      <c r="F2" s="1"/>
      <c r="G2" s="10" t="s">
        <v>30</v>
      </c>
    </row>
    <row r="3" spans="1:9" ht="15.75" x14ac:dyDescent="0.25">
      <c r="A3" s="1"/>
      <c r="B3" s="1"/>
      <c r="C3" s="1"/>
      <c r="D3" s="1"/>
      <c r="E3" s="1"/>
      <c r="F3" s="1"/>
      <c r="G3" s="11"/>
    </row>
    <row r="4" spans="1:9" ht="15.75" x14ac:dyDescent="0.25">
      <c r="A4" s="1"/>
      <c r="B4" s="1"/>
      <c r="C4" s="1"/>
      <c r="D4" s="1"/>
      <c r="E4" s="1"/>
      <c r="F4" s="1"/>
      <c r="G4" s="3" t="s">
        <v>89</v>
      </c>
    </row>
    <row r="5" spans="1:9" ht="15.75" x14ac:dyDescent="0.25">
      <c r="A5" s="1"/>
      <c r="B5" s="1"/>
      <c r="C5" s="1"/>
      <c r="D5" s="1"/>
      <c r="E5" s="1"/>
      <c r="F5" s="1"/>
      <c r="G5" s="3" t="s">
        <v>88</v>
      </c>
    </row>
    <row r="6" spans="1:9" ht="15.75" x14ac:dyDescent="0.25">
      <c r="A6" s="1"/>
      <c r="B6" s="1"/>
      <c r="C6" s="1"/>
      <c r="D6" s="1"/>
      <c r="E6" s="1"/>
      <c r="F6" s="1"/>
      <c r="G6" s="1"/>
    </row>
    <row r="7" spans="1:9" ht="18" x14ac:dyDescent="0.25">
      <c r="A7" s="262" t="s">
        <v>6</v>
      </c>
      <c r="B7" s="262"/>
      <c r="C7" s="262"/>
      <c r="D7" s="262"/>
      <c r="E7" s="262"/>
      <c r="F7" s="262"/>
      <c r="G7" s="262"/>
    </row>
    <row r="8" spans="1:9" ht="18" x14ac:dyDescent="0.25">
      <c r="A8" s="262" t="s">
        <v>25</v>
      </c>
      <c r="B8" s="262"/>
      <c r="C8" s="262"/>
      <c r="D8" s="262"/>
      <c r="E8" s="262"/>
      <c r="F8" s="262"/>
      <c r="G8" s="262"/>
    </row>
    <row r="9" spans="1:9" ht="18" x14ac:dyDescent="0.25">
      <c r="A9" s="266" t="s">
        <v>26</v>
      </c>
      <c r="B9" s="266"/>
      <c r="C9" s="266"/>
      <c r="D9" s="266"/>
      <c r="E9" s="266"/>
      <c r="F9" s="266"/>
      <c r="G9" s="266"/>
    </row>
    <row r="10" spans="1:9" ht="18" x14ac:dyDescent="0.25">
      <c r="A10" s="266" t="s">
        <v>31</v>
      </c>
      <c r="B10" s="266"/>
      <c r="C10" s="266"/>
      <c r="D10" s="266"/>
      <c r="E10" s="266"/>
      <c r="F10" s="266"/>
      <c r="G10" s="266"/>
    </row>
    <row r="11" spans="1:9" ht="18" x14ac:dyDescent="0.25">
      <c r="A11" s="266" t="s">
        <v>27</v>
      </c>
      <c r="B11" s="266"/>
      <c r="C11" s="266"/>
      <c r="D11" s="266"/>
      <c r="E11" s="266"/>
      <c r="F11" s="266"/>
      <c r="G11" s="266"/>
    </row>
    <row r="12" spans="1:9" ht="18" x14ac:dyDescent="0.25">
      <c r="A12" s="266" t="s">
        <v>32</v>
      </c>
      <c r="B12" s="266"/>
      <c r="C12" s="266"/>
      <c r="D12" s="266"/>
      <c r="E12" s="266"/>
      <c r="F12" s="266"/>
      <c r="G12" s="266"/>
    </row>
    <row r="13" spans="1:9" ht="16.5" thickBot="1" x14ac:dyDescent="0.3">
      <c r="A13" s="12"/>
      <c r="B13" s="13"/>
      <c r="C13" s="1"/>
      <c r="D13" s="1"/>
      <c r="E13" s="1"/>
      <c r="F13" s="1"/>
      <c r="G13" s="14" t="s">
        <v>7</v>
      </c>
    </row>
    <row r="14" spans="1:9" ht="48" thickBot="1" x14ac:dyDescent="0.3">
      <c r="A14" s="237" t="s">
        <v>8</v>
      </c>
      <c r="B14" s="238" t="s">
        <v>9</v>
      </c>
      <c r="C14" s="15" t="s">
        <v>33</v>
      </c>
      <c r="D14" s="16" t="s">
        <v>85</v>
      </c>
      <c r="E14" s="16" t="s">
        <v>28</v>
      </c>
      <c r="F14" s="239" t="s">
        <v>83</v>
      </c>
      <c r="G14" s="17" t="s">
        <v>84</v>
      </c>
      <c r="I14" s="240"/>
    </row>
    <row r="15" spans="1:9" x14ac:dyDescent="0.25">
      <c r="A15" s="18">
        <v>1</v>
      </c>
      <c r="B15" s="19" t="s">
        <v>10</v>
      </c>
      <c r="C15" s="7">
        <v>2.974812355413063</v>
      </c>
      <c r="D15" s="7">
        <v>1.534</v>
      </c>
      <c r="E15" s="7"/>
      <c r="F15" s="7"/>
      <c r="G15" s="8"/>
      <c r="I15" s="241"/>
    </row>
    <row r="16" spans="1:9" ht="30" x14ac:dyDescent="0.25">
      <c r="A16" s="18">
        <v>2</v>
      </c>
      <c r="B16" s="19" t="s">
        <v>11</v>
      </c>
      <c r="C16" s="7">
        <v>36.54527508294067</v>
      </c>
      <c r="D16" s="7">
        <v>33.108444956</v>
      </c>
      <c r="E16" s="7"/>
      <c r="F16" s="7"/>
      <c r="G16" s="8"/>
      <c r="I16" s="241"/>
    </row>
    <row r="17" spans="1:9" ht="30" x14ac:dyDescent="0.25">
      <c r="A17" s="18">
        <v>3</v>
      </c>
      <c r="B17" s="19" t="s">
        <v>12</v>
      </c>
      <c r="C17" s="7">
        <v>2.3151600000000001</v>
      </c>
      <c r="D17" s="7">
        <v>0</v>
      </c>
      <c r="E17" s="7"/>
      <c r="F17" s="7"/>
      <c r="G17" s="8"/>
      <c r="I17" s="241"/>
    </row>
    <row r="18" spans="1:9" x14ac:dyDescent="0.25">
      <c r="A18" s="18">
        <v>4</v>
      </c>
      <c r="B18" s="19" t="s">
        <v>13</v>
      </c>
      <c r="C18" s="7">
        <v>0</v>
      </c>
      <c r="D18" s="7">
        <v>0</v>
      </c>
      <c r="E18" s="7"/>
      <c r="F18" s="7"/>
      <c r="G18" s="8"/>
      <c r="I18" s="241"/>
    </row>
    <row r="19" spans="1:9" ht="30" x14ac:dyDescent="0.25">
      <c r="A19" s="18">
        <v>5</v>
      </c>
      <c r="B19" s="19" t="s">
        <v>14</v>
      </c>
      <c r="C19" s="7">
        <v>7.935190010473633</v>
      </c>
      <c r="D19" s="7">
        <v>11.213596758000001</v>
      </c>
      <c r="E19" s="7"/>
      <c r="F19" s="7"/>
      <c r="G19" s="8"/>
      <c r="I19" s="241"/>
    </row>
    <row r="20" spans="1:9" ht="30" x14ac:dyDescent="0.25">
      <c r="A20" s="18">
        <v>6</v>
      </c>
      <c r="B20" s="19" t="s">
        <v>15</v>
      </c>
      <c r="C20" s="7">
        <v>8.836869467402261</v>
      </c>
      <c r="D20" s="7">
        <v>5.2499999499999998E-2</v>
      </c>
      <c r="E20" s="7"/>
      <c r="F20" s="7"/>
      <c r="G20" s="8"/>
      <c r="I20" s="241"/>
    </row>
    <row r="21" spans="1:9" ht="45" x14ac:dyDescent="0.25">
      <c r="A21" s="18">
        <v>7</v>
      </c>
      <c r="B21" s="19" t="s">
        <v>16</v>
      </c>
      <c r="C21" s="7">
        <v>4.3424385686788316</v>
      </c>
      <c r="D21" s="7">
        <v>5.1878314140000006</v>
      </c>
      <c r="E21" s="7"/>
      <c r="F21" s="7"/>
      <c r="G21" s="8"/>
      <c r="I21" s="242"/>
    </row>
    <row r="22" spans="1:9" ht="30" x14ac:dyDescent="0.25">
      <c r="A22" s="18">
        <v>8</v>
      </c>
      <c r="B22" s="19" t="s">
        <v>17</v>
      </c>
      <c r="C22" s="7">
        <v>0.42904800000000004</v>
      </c>
      <c r="D22" s="7">
        <v>0</v>
      </c>
      <c r="E22" s="7"/>
      <c r="F22" s="7"/>
      <c r="G22" s="8"/>
      <c r="I22" s="241"/>
    </row>
    <row r="23" spans="1:9" ht="30" x14ac:dyDescent="0.25">
      <c r="A23" s="18">
        <v>9</v>
      </c>
      <c r="B23" s="19" t="s">
        <v>29</v>
      </c>
      <c r="C23" s="7">
        <v>0</v>
      </c>
      <c r="D23" s="7">
        <v>0</v>
      </c>
      <c r="E23" s="7"/>
      <c r="F23" s="7"/>
      <c r="G23" s="8"/>
      <c r="I23" s="241"/>
    </row>
    <row r="24" spans="1:9" ht="45" x14ac:dyDescent="0.25">
      <c r="A24" s="18">
        <v>10</v>
      </c>
      <c r="B24" s="19" t="s">
        <v>18</v>
      </c>
      <c r="C24" s="7">
        <v>0</v>
      </c>
      <c r="D24" s="7">
        <v>0</v>
      </c>
      <c r="E24" s="7"/>
      <c r="F24" s="7"/>
      <c r="G24" s="8"/>
      <c r="I24" s="241"/>
    </row>
    <row r="25" spans="1:9" ht="45" x14ac:dyDescent="0.25">
      <c r="A25" s="18">
        <v>11</v>
      </c>
      <c r="B25" s="19" t="s">
        <v>19</v>
      </c>
      <c r="C25" s="7">
        <v>0</v>
      </c>
      <c r="D25" s="7">
        <v>0</v>
      </c>
      <c r="E25" s="7"/>
      <c r="F25" s="7"/>
      <c r="G25" s="8"/>
      <c r="I25" s="241"/>
    </row>
    <row r="26" spans="1:9" ht="30" x14ac:dyDescent="0.25">
      <c r="A26" s="18">
        <v>12</v>
      </c>
      <c r="B26" s="19" t="s">
        <v>20</v>
      </c>
      <c r="C26" s="9" t="s">
        <v>21</v>
      </c>
      <c r="D26" s="7">
        <v>2.1947999999999999E-2</v>
      </c>
      <c r="E26" s="7"/>
      <c r="F26" s="7"/>
      <c r="G26" s="8"/>
      <c r="I26" s="241"/>
    </row>
    <row r="27" spans="1:9" ht="15.75" thickBot="1" x14ac:dyDescent="0.3">
      <c r="A27" s="18">
        <v>13</v>
      </c>
      <c r="B27" s="19" t="s">
        <v>22</v>
      </c>
      <c r="C27" s="7">
        <v>0</v>
      </c>
      <c r="D27" s="7">
        <v>0</v>
      </c>
      <c r="E27" s="7"/>
      <c r="F27" s="7"/>
      <c r="G27" s="8"/>
      <c r="I27" s="241"/>
    </row>
    <row r="28" spans="1:9" ht="15.75" x14ac:dyDescent="0.25">
      <c r="A28" s="20">
        <v>14</v>
      </c>
      <c r="B28" s="21" t="s">
        <v>23</v>
      </c>
      <c r="C28" s="22">
        <v>63.378793484908456</v>
      </c>
      <c r="D28" s="22">
        <v>51.118321127500003</v>
      </c>
      <c r="E28" s="236"/>
      <c r="F28" s="236"/>
      <c r="G28" s="23"/>
      <c r="I28" s="243"/>
    </row>
    <row r="29" spans="1:9" ht="15.75" x14ac:dyDescent="0.25">
      <c r="A29" s="24">
        <v>15</v>
      </c>
      <c r="B29" s="25" t="s">
        <v>24</v>
      </c>
      <c r="C29" s="26">
        <v>7.9013465111450127</v>
      </c>
      <c r="D29" s="27">
        <v>7.7897015279999993</v>
      </c>
      <c r="E29" s="27"/>
      <c r="F29" s="27"/>
      <c r="G29" s="28"/>
      <c r="I29" s="244"/>
    </row>
    <row r="30" spans="1:9" ht="15.75" x14ac:dyDescent="0.25">
      <c r="A30" s="24">
        <v>16</v>
      </c>
      <c r="B30" s="29" t="s">
        <v>34</v>
      </c>
      <c r="C30" s="26">
        <v>55.477446973763442</v>
      </c>
      <c r="D30" s="27">
        <v>43.328619599500001</v>
      </c>
      <c r="E30" s="27">
        <v>43.479590399999999</v>
      </c>
      <c r="F30" s="27">
        <v>43.781531999999999</v>
      </c>
      <c r="G30" s="28">
        <v>56.0101668</v>
      </c>
      <c r="I30" s="244"/>
    </row>
    <row r="31" spans="1:9" ht="15.75" x14ac:dyDescent="0.25">
      <c r="A31" s="30">
        <v>17</v>
      </c>
      <c r="B31" s="31" t="s">
        <v>35</v>
      </c>
      <c r="C31" s="32"/>
      <c r="D31" s="33">
        <v>-0.21898677817688506</v>
      </c>
      <c r="E31" s="33">
        <v>-0.21626547774337024</v>
      </c>
      <c r="F31" s="33">
        <v>-0.21082287689436596</v>
      </c>
      <c r="G31" s="34">
        <v>9.6024574903113002E-3</v>
      </c>
      <c r="I31" s="245"/>
    </row>
    <row r="32" spans="1:9" ht="16.5" thickBot="1" x14ac:dyDescent="0.3">
      <c r="A32" s="35">
        <v>18</v>
      </c>
      <c r="B32" s="36" t="s">
        <v>36</v>
      </c>
      <c r="C32" s="37"/>
      <c r="D32" s="38" t="s">
        <v>37</v>
      </c>
      <c r="E32" s="38" t="s">
        <v>38</v>
      </c>
      <c r="F32" s="38" t="s">
        <v>86</v>
      </c>
      <c r="G32" s="39" t="s">
        <v>87</v>
      </c>
      <c r="I32" s="246"/>
    </row>
    <row r="33" spans="1:7" ht="16.5" thickBot="1" x14ac:dyDescent="0.3">
      <c r="A33" s="4"/>
      <c r="B33" s="6"/>
      <c r="C33" s="1"/>
      <c r="D33" s="1"/>
      <c r="E33" s="1"/>
      <c r="F33" s="1"/>
      <c r="G33" s="1"/>
    </row>
    <row r="34" spans="1:7" ht="16.5" thickBot="1" x14ac:dyDescent="0.3">
      <c r="A34" s="263" t="s">
        <v>39</v>
      </c>
      <c r="B34" s="264"/>
      <c r="C34" s="265"/>
      <c r="D34" s="40"/>
      <c r="E34" s="40"/>
      <c r="F34" s="40"/>
      <c r="G34" s="41"/>
    </row>
    <row r="35" spans="1:7" ht="15.75" x14ac:dyDescent="0.25">
      <c r="A35" s="4"/>
      <c r="B35" s="6"/>
      <c r="C35" s="1"/>
      <c r="D35" s="1"/>
      <c r="E35" s="1"/>
      <c r="F35" s="1"/>
      <c r="G35" s="42"/>
    </row>
  </sheetData>
  <mergeCells count="7">
    <mergeCell ref="A34:C34"/>
    <mergeCell ref="A7:G7"/>
    <mergeCell ref="A8:G8"/>
    <mergeCell ref="A9:G9"/>
    <mergeCell ref="A10:G10"/>
    <mergeCell ref="A11:G11"/>
    <mergeCell ref="A12:G12"/>
  </mergeCells>
  <pageMargins left="0.7" right="0.7" top="0.75" bottom="0.75" header="0.3" footer="0.3"/>
  <pageSetup scale="65" orientation="landscape" horizontalDpi="1200" verticalDpi="1200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M48"/>
  <sheetViews>
    <sheetView showZeros="0" topLeftCell="A16" workbookViewId="0">
      <selection activeCell="A6" sqref="A6:G6"/>
    </sheetView>
  </sheetViews>
  <sheetFormatPr defaultRowHeight="15.75" x14ac:dyDescent="0.25"/>
  <cols>
    <col min="1" max="1" width="2" style="45" customWidth="1"/>
    <col min="2" max="2" width="7.42578125" style="45" customWidth="1"/>
    <col min="3" max="3" width="62.5703125" style="45" customWidth="1"/>
    <col min="4" max="4" width="21.42578125" style="45" customWidth="1"/>
    <col min="5" max="5" width="19.7109375" style="45" hidden="1" customWidth="1"/>
    <col min="6" max="7" width="12.140625" style="45" customWidth="1"/>
    <col min="8" max="8" width="14.140625" style="45" bestFit="1" customWidth="1"/>
    <col min="9" max="9" width="14.140625" style="45" customWidth="1"/>
    <col min="10" max="10" width="22.7109375" style="45" customWidth="1"/>
    <col min="11" max="11" width="15.85546875" style="45" customWidth="1"/>
    <col min="12" max="12" width="11.42578125" style="45" customWidth="1"/>
    <col min="13" max="13" width="13.140625" style="45" customWidth="1"/>
    <col min="14" max="14" width="11.5703125" style="45" customWidth="1"/>
    <col min="15" max="15" width="12.28515625" style="45" customWidth="1"/>
    <col min="16" max="16" width="13.85546875" style="45" customWidth="1"/>
    <col min="17" max="17" width="8.42578125" style="45" customWidth="1"/>
    <col min="18" max="18" width="9.7109375" style="45" customWidth="1"/>
    <col min="19" max="19" width="13" style="45" customWidth="1"/>
    <col min="20" max="20" width="12.140625" style="45" customWidth="1"/>
    <col min="21" max="21" width="14.140625" style="45" customWidth="1"/>
    <col min="22" max="22" width="18" style="45" customWidth="1"/>
    <col min="23" max="23" width="12.7109375" style="45" customWidth="1"/>
    <col min="24" max="27" width="9.140625" style="45"/>
    <col min="28" max="28" width="19.28515625" style="45" customWidth="1"/>
    <col min="29" max="29" width="8.28515625" style="45" customWidth="1"/>
    <col min="30" max="30" width="7.28515625" style="45" customWidth="1"/>
    <col min="31" max="31" width="11.7109375" style="45" customWidth="1"/>
    <col min="32" max="34" width="9.140625" style="45"/>
    <col min="35" max="35" width="15" style="45" customWidth="1"/>
    <col min="36" max="257" width="9.140625" style="45"/>
    <col min="258" max="258" width="11.140625" style="45" customWidth="1"/>
    <col min="259" max="259" width="55.7109375" style="45" customWidth="1"/>
    <col min="260" max="260" width="19.42578125" style="45" customWidth="1"/>
    <col min="261" max="261" width="0" style="45" hidden="1" customWidth="1"/>
    <col min="262" max="263" width="12.140625" style="45" customWidth="1"/>
    <col min="264" max="264" width="14.140625" style="45" bestFit="1" customWidth="1"/>
    <col min="265" max="265" width="14.140625" style="45" customWidth="1"/>
    <col min="266" max="266" width="22.7109375" style="45" customWidth="1"/>
    <col min="267" max="267" width="15.85546875" style="45" customWidth="1"/>
    <col min="268" max="268" width="11.42578125" style="45" customWidth="1"/>
    <col min="269" max="269" width="13.140625" style="45" customWidth="1"/>
    <col min="270" max="270" width="11.5703125" style="45" customWidth="1"/>
    <col min="271" max="271" width="12.28515625" style="45" customWidth="1"/>
    <col min="272" max="272" width="13.85546875" style="45" customWidth="1"/>
    <col min="273" max="273" width="8.42578125" style="45" customWidth="1"/>
    <col min="274" max="274" width="9.7109375" style="45" customWidth="1"/>
    <col min="275" max="275" width="13" style="45" customWidth="1"/>
    <col min="276" max="276" width="12.140625" style="45" customWidth="1"/>
    <col min="277" max="277" width="14.140625" style="45" customWidth="1"/>
    <col min="278" max="278" width="18" style="45" customWidth="1"/>
    <col min="279" max="279" width="12.7109375" style="45" customWidth="1"/>
    <col min="280" max="283" width="9.140625" style="45"/>
    <col min="284" max="284" width="19.28515625" style="45" customWidth="1"/>
    <col min="285" max="285" width="8.28515625" style="45" customWidth="1"/>
    <col min="286" max="286" width="7.28515625" style="45" customWidth="1"/>
    <col min="287" max="287" width="11.7109375" style="45" customWidth="1"/>
    <col min="288" max="290" width="9.140625" style="45"/>
    <col min="291" max="291" width="15" style="45" customWidth="1"/>
    <col min="292" max="513" width="9.140625" style="45"/>
    <col min="514" max="514" width="11.140625" style="45" customWidth="1"/>
    <col min="515" max="515" width="55.7109375" style="45" customWidth="1"/>
    <col min="516" max="516" width="19.42578125" style="45" customWidth="1"/>
    <col min="517" max="517" width="0" style="45" hidden="1" customWidth="1"/>
    <col min="518" max="519" width="12.140625" style="45" customWidth="1"/>
    <col min="520" max="520" width="14.140625" style="45" bestFit="1" customWidth="1"/>
    <col min="521" max="521" width="14.140625" style="45" customWidth="1"/>
    <col min="522" max="522" width="22.7109375" style="45" customWidth="1"/>
    <col min="523" max="523" width="15.85546875" style="45" customWidth="1"/>
    <col min="524" max="524" width="11.42578125" style="45" customWidth="1"/>
    <col min="525" max="525" width="13.140625" style="45" customWidth="1"/>
    <col min="526" max="526" width="11.5703125" style="45" customWidth="1"/>
    <col min="527" max="527" width="12.28515625" style="45" customWidth="1"/>
    <col min="528" max="528" width="13.85546875" style="45" customWidth="1"/>
    <col min="529" max="529" width="8.42578125" style="45" customWidth="1"/>
    <col min="530" max="530" width="9.7109375" style="45" customWidth="1"/>
    <col min="531" max="531" width="13" style="45" customWidth="1"/>
    <col min="532" max="532" width="12.140625" style="45" customWidth="1"/>
    <col min="533" max="533" width="14.140625" style="45" customWidth="1"/>
    <col min="534" max="534" width="18" style="45" customWidth="1"/>
    <col min="535" max="535" width="12.7109375" style="45" customWidth="1"/>
    <col min="536" max="539" width="9.140625" style="45"/>
    <col min="540" max="540" width="19.28515625" style="45" customWidth="1"/>
    <col min="541" max="541" width="8.28515625" style="45" customWidth="1"/>
    <col min="542" max="542" width="7.28515625" style="45" customWidth="1"/>
    <col min="543" max="543" width="11.7109375" style="45" customWidth="1"/>
    <col min="544" max="546" width="9.140625" style="45"/>
    <col min="547" max="547" width="15" style="45" customWidth="1"/>
    <col min="548" max="769" width="9.140625" style="45"/>
    <col min="770" max="770" width="11.140625" style="45" customWidth="1"/>
    <col min="771" max="771" width="55.7109375" style="45" customWidth="1"/>
    <col min="772" max="772" width="19.42578125" style="45" customWidth="1"/>
    <col min="773" max="773" width="0" style="45" hidden="1" customWidth="1"/>
    <col min="774" max="775" width="12.140625" style="45" customWidth="1"/>
    <col min="776" max="776" width="14.140625" style="45" bestFit="1" customWidth="1"/>
    <col min="777" max="777" width="14.140625" style="45" customWidth="1"/>
    <col min="778" max="778" width="22.7109375" style="45" customWidth="1"/>
    <col min="779" max="779" width="15.85546875" style="45" customWidth="1"/>
    <col min="780" max="780" width="11.42578125" style="45" customWidth="1"/>
    <col min="781" max="781" width="13.140625" style="45" customWidth="1"/>
    <col min="782" max="782" width="11.5703125" style="45" customWidth="1"/>
    <col min="783" max="783" width="12.28515625" style="45" customWidth="1"/>
    <col min="784" max="784" width="13.85546875" style="45" customWidth="1"/>
    <col min="785" max="785" width="8.42578125" style="45" customWidth="1"/>
    <col min="786" max="786" width="9.7109375" style="45" customWidth="1"/>
    <col min="787" max="787" width="13" style="45" customWidth="1"/>
    <col min="788" max="788" width="12.140625" style="45" customWidth="1"/>
    <col min="789" max="789" width="14.140625" style="45" customWidth="1"/>
    <col min="790" max="790" width="18" style="45" customWidth="1"/>
    <col min="791" max="791" width="12.7109375" style="45" customWidth="1"/>
    <col min="792" max="795" width="9.140625" style="45"/>
    <col min="796" max="796" width="19.28515625" style="45" customWidth="1"/>
    <col min="797" max="797" width="8.28515625" style="45" customWidth="1"/>
    <col min="798" max="798" width="7.28515625" style="45" customWidth="1"/>
    <col min="799" max="799" width="11.7109375" style="45" customWidth="1"/>
    <col min="800" max="802" width="9.140625" style="45"/>
    <col min="803" max="803" width="15" style="45" customWidth="1"/>
    <col min="804" max="1025" width="9.140625" style="45"/>
    <col min="1026" max="1026" width="11.140625" style="45" customWidth="1"/>
    <col min="1027" max="1027" width="55.7109375" style="45" customWidth="1"/>
    <col min="1028" max="1028" width="19.42578125" style="45" customWidth="1"/>
    <col min="1029" max="1029" width="0" style="45" hidden="1" customWidth="1"/>
    <col min="1030" max="1031" width="12.140625" style="45" customWidth="1"/>
    <col min="1032" max="1032" width="14.140625" style="45" bestFit="1" customWidth="1"/>
    <col min="1033" max="1033" width="14.140625" style="45" customWidth="1"/>
    <col min="1034" max="1034" width="22.7109375" style="45" customWidth="1"/>
    <col min="1035" max="1035" width="15.85546875" style="45" customWidth="1"/>
    <col min="1036" max="1036" width="11.42578125" style="45" customWidth="1"/>
    <col min="1037" max="1037" width="13.140625" style="45" customWidth="1"/>
    <col min="1038" max="1038" width="11.5703125" style="45" customWidth="1"/>
    <col min="1039" max="1039" width="12.28515625" style="45" customWidth="1"/>
    <col min="1040" max="1040" width="13.85546875" style="45" customWidth="1"/>
    <col min="1041" max="1041" width="8.42578125" style="45" customWidth="1"/>
    <col min="1042" max="1042" width="9.7109375" style="45" customWidth="1"/>
    <col min="1043" max="1043" width="13" style="45" customWidth="1"/>
    <col min="1044" max="1044" width="12.140625" style="45" customWidth="1"/>
    <col min="1045" max="1045" width="14.140625" style="45" customWidth="1"/>
    <col min="1046" max="1046" width="18" style="45" customWidth="1"/>
    <col min="1047" max="1047" width="12.7109375" style="45" customWidth="1"/>
    <col min="1048" max="1051" width="9.140625" style="45"/>
    <col min="1052" max="1052" width="19.28515625" style="45" customWidth="1"/>
    <col min="1053" max="1053" width="8.28515625" style="45" customWidth="1"/>
    <col min="1054" max="1054" width="7.28515625" style="45" customWidth="1"/>
    <col min="1055" max="1055" width="11.7109375" style="45" customWidth="1"/>
    <col min="1056" max="1058" width="9.140625" style="45"/>
    <col min="1059" max="1059" width="15" style="45" customWidth="1"/>
    <col min="1060" max="1281" width="9.140625" style="45"/>
    <col min="1282" max="1282" width="11.140625" style="45" customWidth="1"/>
    <col min="1283" max="1283" width="55.7109375" style="45" customWidth="1"/>
    <col min="1284" max="1284" width="19.42578125" style="45" customWidth="1"/>
    <col min="1285" max="1285" width="0" style="45" hidden="1" customWidth="1"/>
    <col min="1286" max="1287" width="12.140625" style="45" customWidth="1"/>
    <col min="1288" max="1288" width="14.140625" style="45" bestFit="1" customWidth="1"/>
    <col min="1289" max="1289" width="14.140625" style="45" customWidth="1"/>
    <col min="1290" max="1290" width="22.7109375" style="45" customWidth="1"/>
    <col min="1291" max="1291" width="15.85546875" style="45" customWidth="1"/>
    <col min="1292" max="1292" width="11.42578125" style="45" customWidth="1"/>
    <col min="1293" max="1293" width="13.140625" style="45" customWidth="1"/>
    <col min="1294" max="1294" width="11.5703125" style="45" customWidth="1"/>
    <col min="1295" max="1295" width="12.28515625" style="45" customWidth="1"/>
    <col min="1296" max="1296" width="13.85546875" style="45" customWidth="1"/>
    <col min="1297" max="1297" width="8.42578125" style="45" customWidth="1"/>
    <col min="1298" max="1298" width="9.7109375" style="45" customWidth="1"/>
    <col min="1299" max="1299" width="13" style="45" customWidth="1"/>
    <col min="1300" max="1300" width="12.140625" style="45" customWidth="1"/>
    <col min="1301" max="1301" width="14.140625" style="45" customWidth="1"/>
    <col min="1302" max="1302" width="18" style="45" customWidth="1"/>
    <col min="1303" max="1303" width="12.7109375" style="45" customWidth="1"/>
    <col min="1304" max="1307" width="9.140625" style="45"/>
    <col min="1308" max="1308" width="19.28515625" style="45" customWidth="1"/>
    <col min="1309" max="1309" width="8.28515625" style="45" customWidth="1"/>
    <col min="1310" max="1310" width="7.28515625" style="45" customWidth="1"/>
    <col min="1311" max="1311" width="11.7109375" style="45" customWidth="1"/>
    <col min="1312" max="1314" width="9.140625" style="45"/>
    <col min="1315" max="1315" width="15" style="45" customWidth="1"/>
    <col min="1316" max="1537" width="9.140625" style="45"/>
    <col min="1538" max="1538" width="11.140625" style="45" customWidth="1"/>
    <col min="1539" max="1539" width="55.7109375" style="45" customWidth="1"/>
    <col min="1540" max="1540" width="19.42578125" style="45" customWidth="1"/>
    <col min="1541" max="1541" width="0" style="45" hidden="1" customWidth="1"/>
    <col min="1542" max="1543" width="12.140625" style="45" customWidth="1"/>
    <col min="1544" max="1544" width="14.140625" style="45" bestFit="1" customWidth="1"/>
    <col min="1545" max="1545" width="14.140625" style="45" customWidth="1"/>
    <col min="1546" max="1546" width="22.7109375" style="45" customWidth="1"/>
    <col min="1547" max="1547" width="15.85546875" style="45" customWidth="1"/>
    <col min="1548" max="1548" width="11.42578125" style="45" customWidth="1"/>
    <col min="1549" max="1549" width="13.140625" style="45" customWidth="1"/>
    <col min="1550" max="1550" width="11.5703125" style="45" customWidth="1"/>
    <col min="1551" max="1551" width="12.28515625" style="45" customWidth="1"/>
    <col min="1552" max="1552" width="13.85546875" style="45" customWidth="1"/>
    <col min="1553" max="1553" width="8.42578125" style="45" customWidth="1"/>
    <col min="1554" max="1554" width="9.7109375" style="45" customWidth="1"/>
    <col min="1555" max="1555" width="13" style="45" customWidth="1"/>
    <col min="1556" max="1556" width="12.140625" style="45" customWidth="1"/>
    <col min="1557" max="1557" width="14.140625" style="45" customWidth="1"/>
    <col min="1558" max="1558" width="18" style="45" customWidth="1"/>
    <col min="1559" max="1559" width="12.7109375" style="45" customWidth="1"/>
    <col min="1560" max="1563" width="9.140625" style="45"/>
    <col min="1564" max="1564" width="19.28515625" style="45" customWidth="1"/>
    <col min="1565" max="1565" width="8.28515625" style="45" customWidth="1"/>
    <col min="1566" max="1566" width="7.28515625" style="45" customWidth="1"/>
    <col min="1567" max="1567" width="11.7109375" style="45" customWidth="1"/>
    <col min="1568" max="1570" width="9.140625" style="45"/>
    <col min="1571" max="1571" width="15" style="45" customWidth="1"/>
    <col min="1572" max="1793" width="9.140625" style="45"/>
    <col min="1794" max="1794" width="11.140625" style="45" customWidth="1"/>
    <col min="1795" max="1795" width="55.7109375" style="45" customWidth="1"/>
    <col min="1796" max="1796" width="19.42578125" style="45" customWidth="1"/>
    <col min="1797" max="1797" width="0" style="45" hidden="1" customWidth="1"/>
    <col min="1798" max="1799" width="12.140625" style="45" customWidth="1"/>
    <col min="1800" max="1800" width="14.140625" style="45" bestFit="1" customWidth="1"/>
    <col min="1801" max="1801" width="14.140625" style="45" customWidth="1"/>
    <col min="1802" max="1802" width="22.7109375" style="45" customWidth="1"/>
    <col min="1803" max="1803" width="15.85546875" style="45" customWidth="1"/>
    <col min="1804" max="1804" width="11.42578125" style="45" customWidth="1"/>
    <col min="1805" max="1805" width="13.140625" style="45" customWidth="1"/>
    <col min="1806" max="1806" width="11.5703125" style="45" customWidth="1"/>
    <col min="1807" max="1807" width="12.28515625" style="45" customWidth="1"/>
    <col min="1808" max="1808" width="13.85546875" style="45" customWidth="1"/>
    <col min="1809" max="1809" width="8.42578125" style="45" customWidth="1"/>
    <col min="1810" max="1810" width="9.7109375" style="45" customWidth="1"/>
    <col min="1811" max="1811" width="13" style="45" customWidth="1"/>
    <col min="1812" max="1812" width="12.140625" style="45" customWidth="1"/>
    <col min="1813" max="1813" width="14.140625" style="45" customWidth="1"/>
    <col min="1814" max="1814" width="18" style="45" customWidth="1"/>
    <col min="1815" max="1815" width="12.7109375" style="45" customWidth="1"/>
    <col min="1816" max="1819" width="9.140625" style="45"/>
    <col min="1820" max="1820" width="19.28515625" style="45" customWidth="1"/>
    <col min="1821" max="1821" width="8.28515625" style="45" customWidth="1"/>
    <col min="1822" max="1822" width="7.28515625" style="45" customWidth="1"/>
    <col min="1823" max="1823" width="11.7109375" style="45" customWidth="1"/>
    <col min="1824" max="1826" width="9.140625" style="45"/>
    <col min="1827" max="1827" width="15" style="45" customWidth="1"/>
    <col min="1828" max="2049" width="9.140625" style="45"/>
    <col min="2050" max="2050" width="11.140625" style="45" customWidth="1"/>
    <col min="2051" max="2051" width="55.7109375" style="45" customWidth="1"/>
    <col min="2052" max="2052" width="19.42578125" style="45" customWidth="1"/>
    <col min="2053" max="2053" width="0" style="45" hidden="1" customWidth="1"/>
    <col min="2054" max="2055" width="12.140625" style="45" customWidth="1"/>
    <col min="2056" max="2056" width="14.140625" style="45" bestFit="1" customWidth="1"/>
    <col min="2057" max="2057" width="14.140625" style="45" customWidth="1"/>
    <col min="2058" max="2058" width="22.7109375" style="45" customWidth="1"/>
    <col min="2059" max="2059" width="15.85546875" style="45" customWidth="1"/>
    <col min="2060" max="2060" width="11.42578125" style="45" customWidth="1"/>
    <col min="2061" max="2061" width="13.140625" style="45" customWidth="1"/>
    <col min="2062" max="2062" width="11.5703125" style="45" customWidth="1"/>
    <col min="2063" max="2063" width="12.28515625" style="45" customWidth="1"/>
    <col min="2064" max="2064" width="13.85546875" style="45" customWidth="1"/>
    <col min="2065" max="2065" width="8.42578125" style="45" customWidth="1"/>
    <col min="2066" max="2066" width="9.7109375" style="45" customWidth="1"/>
    <col min="2067" max="2067" width="13" style="45" customWidth="1"/>
    <col min="2068" max="2068" width="12.140625" style="45" customWidth="1"/>
    <col min="2069" max="2069" width="14.140625" style="45" customWidth="1"/>
    <col min="2070" max="2070" width="18" style="45" customWidth="1"/>
    <col min="2071" max="2071" width="12.7109375" style="45" customWidth="1"/>
    <col min="2072" max="2075" width="9.140625" style="45"/>
    <col min="2076" max="2076" width="19.28515625" style="45" customWidth="1"/>
    <col min="2077" max="2077" width="8.28515625" style="45" customWidth="1"/>
    <col min="2078" max="2078" width="7.28515625" style="45" customWidth="1"/>
    <col min="2079" max="2079" width="11.7109375" style="45" customWidth="1"/>
    <col min="2080" max="2082" width="9.140625" style="45"/>
    <col min="2083" max="2083" width="15" style="45" customWidth="1"/>
    <col min="2084" max="2305" width="9.140625" style="45"/>
    <col min="2306" max="2306" width="11.140625" style="45" customWidth="1"/>
    <col min="2307" max="2307" width="55.7109375" style="45" customWidth="1"/>
    <col min="2308" max="2308" width="19.42578125" style="45" customWidth="1"/>
    <col min="2309" max="2309" width="0" style="45" hidden="1" customWidth="1"/>
    <col min="2310" max="2311" width="12.140625" style="45" customWidth="1"/>
    <col min="2312" max="2312" width="14.140625" style="45" bestFit="1" customWidth="1"/>
    <col min="2313" max="2313" width="14.140625" style="45" customWidth="1"/>
    <col min="2314" max="2314" width="22.7109375" style="45" customWidth="1"/>
    <col min="2315" max="2315" width="15.85546875" style="45" customWidth="1"/>
    <col min="2316" max="2316" width="11.42578125" style="45" customWidth="1"/>
    <col min="2317" max="2317" width="13.140625" style="45" customWidth="1"/>
    <col min="2318" max="2318" width="11.5703125" style="45" customWidth="1"/>
    <col min="2319" max="2319" width="12.28515625" style="45" customWidth="1"/>
    <col min="2320" max="2320" width="13.85546875" style="45" customWidth="1"/>
    <col min="2321" max="2321" width="8.42578125" style="45" customWidth="1"/>
    <col min="2322" max="2322" width="9.7109375" style="45" customWidth="1"/>
    <col min="2323" max="2323" width="13" style="45" customWidth="1"/>
    <col min="2324" max="2324" width="12.140625" style="45" customWidth="1"/>
    <col min="2325" max="2325" width="14.140625" style="45" customWidth="1"/>
    <col min="2326" max="2326" width="18" style="45" customWidth="1"/>
    <col min="2327" max="2327" width="12.7109375" style="45" customWidth="1"/>
    <col min="2328" max="2331" width="9.140625" style="45"/>
    <col min="2332" max="2332" width="19.28515625" style="45" customWidth="1"/>
    <col min="2333" max="2333" width="8.28515625" style="45" customWidth="1"/>
    <col min="2334" max="2334" width="7.28515625" style="45" customWidth="1"/>
    <col min="2335" max="2335" width="11.7109375" style="45" customWidth="1"/>
    <col min="2336" max="2338" width="9.140625" style="45"/>
    <col min="2339" max="2339" width="15" style="45" customWidth="1"/>
    <col min="2340" max="2561" width="9.140625" style="45"/>
    <col min="2562" max="2562" width="11.140625" style="45" customWidth="1"/>
    <col min="2563" max="2563" width="55.7109375" style="45" customWidth="1"/>
    <col min="2564" max="2564" width="19.42578125" style="45" customWidth="1"/>
    <col min="2565" max="2565" width="0" style="45" hidden="1" customWidth="1"/>
    <col min="2566" max="2567" width="12.140625" style="45" customWidth="1"/>
    <col min="2568" max="2568" width="14.140625" style="45" bestFit="1" customWidth="1"/>
    <col min="2569" max="2569" width="14.140625" style="45" customWidth="1"/>
    <col min="2570" max="2570" width="22.7109375" style="45" customWidth="1"/>
    <col min="2571" max="2571" width="15.85546875" style="45" customWidth="1"/>
    <col min="2572" max="2572" width="11.42578125" style="45" customWidth="1"/>
    <col min="2573" max="2573" width="13.140625" style="45" customWidth="1"/>
    <col min="2574" max="2574" width="11.5703125" style="45" customWidth="1"/>
    <col min="2575" max="2575" width="12.28515625" style="45" customWidth="1"/>
    <col min="2576" max="2576" width="13.85546875" style="45" customWidth="1"/>
    <col min="2577" max="2577" width="8.42578125" style="45" customWidth="1"/>
    <col min="2578" max="2578" width="9.7109375" style="45" customWidth="1"/>
    <col min="2579" max="2579" width="13" style="45" customWidth="1"/>
    <col min="2580" max="2580" width="12.140625" style="45" customWidth="1"/>
    <col min="2581" max="2581" width="14.140625" style="45" customWidth="1"/>
    <col min="2582" max="2582" width="18" style="45" customWidth="1"/>
    <col min="2583" max="2583" width="12.7109375" style="45" customWidth="1"/>
    <col min="2584" max="2587" width="9.140625" style="45"/>
    <col min="2588" max="2588" width="19.28515625" style="45" customWidth="1"/>
    <col min="2589" max="2589" width="8.28515625" style="45" customWidth="1"/>
    <col min="2590" max="2590" width="7.28515625" style="45" customWidth="1"/>
    <col min="2591" max="2591" width="11.7109375" style="45" customWidth="1"/>
    <col min="2592" max="2594" width="9.140625" style="45"/>
    <col min="2595" max="2595" width="15" style="45" customWidth="1"/>
    <col min="2596" max="2817" width="9.140625" style="45"/>
    <col min="2818" max="2818" width="11.140625" style="45" customWidth="1"/>
    <col min="2819" max="2819" width="55.7109375" style="45" customWidth="1"/>
    <col min="2820" max="2820" width="19.42578125" style="45" customWidth="1"/>
    <col min="2821" max="2821" width="0" style="45" hidden="1" customWidth="1"/>
    <col min="2822" max="2823" width="12.140625" style="45" customWidth="1"/>
    <col min="2824" max="2824" width="14.140625" style="45" bestFit="1" customWidth="1"/>
    <col min="2825" max="2825" width="14.140625" style="45" customWidth="1"/>
    <col min="2826" max="2826" width="22.7109375" style="45" customWidth="1"/>
    <col min="2827" max="2827" width="15.85546875" style="45" customWidth="1"/>
    <col min="2828" max="2828" width="11.42578125" style="45" customWidth="1"/>
    <col min="2829" max="2829" width="13.140625" style="45" customWidth="1"/>
    <col min="2830" max="2830" width="11.5703125" style="45" customWidth="1"/>
    <col min="2831" max="2831" width="12.28515625" style="45" customWidth="1"/>
    <col min="2832" max="2832" width="13.85546875" style="45" customWidth="1"/>
    <col min="2833" max="2833" width="8.42578125" style="45" customWidth="1"/>
    <col min="2834" max="2834" width="9.7109375" style="45" customWidth="1"/>
    <col min="2835" max="2835" width="13" style="45" customWidth="1"/>
    <col min="2836" max="2836" width="12.140625" style="45" customWidth="1"/>
    <col min="2837" max="2837" width="14.140625" style="45" customWidth="1"/>
    <col min="2838" max="2838" width="18" style="45" customWidth="1"/>
    <col min="2839" max="2839" width="12.7109375" style="45" customWidth="1"/>
    <col min="2840" max="2843" width="9.140625" style="45"/>
    <col min="2844" max="2844" width="19.28515625" style="45" customWidth="1"/>
    <col min="2845" max="2845" width="8.28515625" style="45" customWidth="1"/>
    <col min="2846" max="2846" width="7.28515625" style="45" customWidth="1"/>
    <col min="2847" max="2847" width="11.7109375" style="45" customWidth="1"/>
    <col min="2848" max="2850" width="9.140625" style="45"/>
    <col min="2851" max="2851" width="15" style="45" customWidth="1"/>
    <col min="2852" max="3073" width="9.140625" style="45"/>
    <col min="3074" max="3074" width="11.140625" style="45" customWidth="1"/>
    <col min="3075" max="3075" width="55.7109375" style="45" customWidth="1"/>
    <col min="3076" max="3076" width="19.42578125" style="45" customWidth="1"/>
    <col min="3077" max="3077" width="0" style="45" hidden="1" customWidth="1"/>
    <col min="3078" max="3079" width="12.140625" style="45" customWidth="1"/>
    <col min="3080" max="3080" width="14.140625" style="45" bestFit="1" customWidth="1"/>
    <col min="3081" max="3081" width="14.140625" style="45" customWidth="1"/>
    <col min="3082" max="3082" width="22.7109375" style="45" customWidth="1"/>
    <col min="3083" max="3083" width="15.85546875" style="45" customWidth="1"/>
    <col min="3084" max="3084" width="11.42578125" style="45" customWidth="1"/>
    <col min="3085" max="3085" width="13.140625" style="45" customWidth="1"/>
    <col min="3086" max="3086" width="11.5703125" style="45" customWidth="1"/>
    <col min="3087" max="3087" width="12.28515625" style="45" customWidth="1"/>
    <col min="3088" max="3088" width="13.85546875" style="45" customWidth="1"/>
    <col min="3089" max="3089" width="8.42578125" style="45" customWidth="1"/>
    <col min="3090" max="3090" width="9.7109375" style="45" customWidth="1"/>
    <col min="3091" max="3091" width="13" style="45" customWidth="1"/>
    <col min="3092" max="3092" width="12.140625" style="45" customWidth="1"/>
    <col min="3093" max="3093" width="14.140625" style="45" customWidth="1"/>
    <col min="3094" max="3094" width="18" style="45" customWidth="1"/>
    <col min="3095" max="3095" width="12.7109375" style="45" customWidth="1"/>
    <col min="3096" max="3099" width="9.140625" style="45"/>
    <col min="3100" max="3100" width="19.28515625" style="45" customWidth="1"/>
    <col min="3101" max="3101" width="8.28515625" style="45" customWidth="1"/>
    <col min="3102" max="3102" width="7.28515625" style="45" customWidth="1"/>
    <col min="3103" max="3103" width="11.7109375" style="45" customWidth="1"/>
    <col min="3104" max="3106" width="9.140625" style="45"/>
    <col min="3107" max="3107" width="15" style="45" customWidth="1"/>
    <col min="3108" max="3329" width="9.140625" style="45"/>
    <col min="3330" max="3330" width="11.140625" style="45" customWidth="1"/>
    <col min="3331" max="3331" width="55.7109375" style="45" customWidth="1"/>
    <col min="3332" max="3332" width="19.42578125" style="45" customWidth="1"/>
    <col min="3333" max="3333" width="0" style="45" hidden="1" customWidth="1"/>
    <col min="3334" max="3335" width="12.140625" style="45" customWidth="1"/>
    <col min="3336" max="3336" width="14.140625" style="45" bestFit="1" customWidth="1"/>
    <col min="3337" max="3337" width="14.140625" style="45" customWidth="1"/>
    <col min="3338" max="3338" width="22.7109375" style="45" customWidth="1"/>
    <col min="3339" max="3339" width="15.85546875" style="45" customWidth="1"/>
    <col min="3340" max="3340" width="11.42578125" style="45" customWidth="1"/>
    <col min="3341" max="3341" width="13.140625" style="45" customWidth="1"/>
    <col min="3342" max="3342" width="11.5703125" style="45" customWidth="1"/>
    <col min="3343" max="3343" width="12.28515625" style="45" customWidth="1"/>
    <col min="3344" max="3344" width="13.85546875" style="45" customWidth="1"/>
    <col min="3345" max="3345" width="8.42578125" style="45" customWidth="1"/>
    <col min="3346" max="3346" width="9.7109375" style="45" customWidth="1"/>
    <col min="3347" max="3347" width="13" style="45" customWidth="1"/>
    <col min="3348" max="3348" width="12.140625" style="45" customWidth="1"/>
    <col min="3349" max="3349" width="14.140625" style="45" customWidth="1"/>
    <col min="3350" max="3350" width="18" style="45" customWidth="1"/>
    <col min="3351" max="3351" width="12.7109375" style="45" customWidth="1"/>
    <col min="3352" max="3355" width="9.140625" style="45"/>
    <col min="3356" max="3356" width="19.28515625" style="45" customWidth="1"/>
    <col min="3357" max="3357" width="8.28515625" style="45" customWidth="1"/>
    <col min="3358" max="3358" width="7.28515625" style="45" customWidth="1"/>
    <col min="3359" max="3359" width="11.7109375" style="45" customWidth="1"/>
    <col min="3360" max="3362" width="9.140625" style="45"/>
    <col min="3363" max="3363" width="15" style="45" customWidth="1"/>
    <col min="3364" max="3585" width="9.140625" style="45"/>
    <col min="3586" max="3586" width="11.140625" style="45" customWidth="1"/>
    <col min="3587" max="3587" width="55.7109375" style="45" customWidth="1"/>
    <col min="3588" max="3588" width="19.42578125" style="45" customWidth="1"/>
    <col min="3589" max="3589" width="0" style="45" hidden="1" customWidth="1"/>
    <col min="3590" max="3591" width="12.140625" style="45" customWidth="1"/>
    <col min="3592" max="3592" width="14.140625" style="45" bestFit="1" customWidth="1"/>
    <col min="3593" max="3593" width="14.140625" style="45" customWidth="1"/>
    <col min="3594" max="3594" width="22.7109375" style="45" customWidth="1"/>
    <col min="3595" max="3595" width="15.85546875" style="45" customWidth="1"/>
    <col min="3596" max="3596" width="11.42578125" style="45" customWidth="1"/>
    <col min="3597" max="3597" width="13.140625" style="45" customWidth="1"/>
    <col min="3598" max="3598" width="11.5703125" style="45" customWidth="1"/>
    <col min="3599" max="3599" width="12.28515625" style="45" customWidth="1"/>
    <col min="3600" max="3600" width="13.85546875" style="45" customWidth="1"/>
    <col min="3601" max="3601" width="8.42578125" style="45" customWidth="1"/>
    <col min="3602" max="3602" width="9.7109375" style="45" customWidth="1"/>
    <col min="3603" max="3603" width="13" style="45" customWidth="1"/>
    <col min="3604" max="3604" width="12.140625" style="45" customWidth="1"/>
    <col min="3605" max="3605" width="14.140625" style="45" customWidth="1"/>
    <col min="3606" max="3606" width="18" style="45" customWidth="1"/>
    <col min="3607" max="3607" width="12.7109375" style="45" customWidth="1"/>
    <col min="3608" max="3611" width="9.140625" style="45"/>
    <col min="3612" max="3612" width="19.28515625" style="45" customWidth="1"/>
    <col min="3613" max="3613" width="8.28515625" style="45" customWidth="1"/>
    <col min="3614" max="3614" width="7.28515625" style="45" customWidth="1"/>
    <col min="3615" max="3615" width="11.7109375" style="45" customWidth="1"/>
    <col min="3616" max="3618" width="9.140625" style="45"/>
    <col min="3619" max="3619" width="15" style="45" customWidth="1"/>
    <col min="3620" max="3841" width="9.140625" style="45"/>
    <col min="3842" max="3842" width="11.140625" style="45" customWidth="1"/>
    <col min="3843" max="3843" width="55.7109375" style="45" customWidth="1"/>
    <col min="3844" max="3844" width="19.42578125" style="45" customWidth="1"/>
    <col min="3845" max="3845" width="0" style="45" hidden="1" customWidth="1"/>
    <col min="3846" max="3847" width="12.140625" style="45" customWidth="1"/>
    <col min="3848" max="3848" width="14.140625" style="45" bestFit="1" customWidth="1"/>
    <col min="3849" max="3849" width="14.140625" style="45" customWidth="1"/>
    <col min="3850" max="3850" width="22.7109375" style="45" customWidth="1"/>
    <col min="3851" max="3851" width="15.85546875" style="45" customWidth="1"/>
    <col min="3852" max="3852" width="11.42578125" style="45" customWidth="1"/>
    <col min="3853" max="3853" width="13.140625" style="45" customWidth="1"/>
    <col min="3854" max="3854" width="11.5703125" style="45" customWidth="1"/>
    <col min="3855" max="3855" width="12.28515625" style="45" customWidth="1"/>
    <col min="3856" max="3856" width="13.85546875" style="45" customWidth="1"/>
    <col min="3857" max="3857" width="8.42578125" style="45" customWidth="1"/>
    <col min="3858" max="3858" width="9.7109375" style="45" customWidth="1"/>
    <col min="3859" max="3859" width="13" style="45" customWidth="1"/>
    <col min="3860" max="3860" width="12.140625" style="45" customWidth="1"/>
    <col min="3861" max="3861" width="14.140625" style="45" customWidth="1"/>
    <col min="3862" max="3862" width="18" style="45" customWidth="1"/>
    <col min="3863" max="3863" width="12.7109375" style="45" customWidth="1"/>
    <col min="3864" max="3867" width="9.140625" style="45"/>
    <col min="3868" max="3868" width="19.28515625" style="45" customWidth="1"/>
    <col min="3869" max="3869" width="8.28515625" style="45" customWidth="1"/>
    <col min="3870" max="3870" width="7.28515625" style="45" customWidth="1"/>
    <col min="3871" max="3871" width="11.7109375" style="45" customWidth="1"/>
    <col min="3872" max="3874" width="9.140625" style="45"/>
    <col min="3875" max="3875" width="15" style="45" customWidth="1"/>
    <col min="3876" max="4097" width="9.140625" style="45"/>
    <col min="4098" max="4098" width="11.140625" style="45" customWidth="1"/>
    <col min="4099" max="4099" width="55.7109375" style="45" customWidth="1"/>
    <col min="4100" max="4100" width="19.42578125" style="45" customWidth="1"/>
    <col min="4101" max="4101" width="0" style="45" hidden="1" customWidth="1"/>
    <col min="4102" max="4103" width="12.140625" style="45" customWidth="1"/>
    <col min="4104" max="4104" width="14.140625" style="45" bestFit="1" customWidth="1"/>
    <col min="4105" max="4105" width="14.140625" style="45" customWidth="1"/>
    <col min="4106" max="4106" width="22.7109375" style="45" customWidth="1"/>
    <col min="4107" max="4107" width="15.85546875" style="45" customWidth="1"/>
    <col min="4108" max="4108" width="11.42578125" style="45" customWidth="1"/>
    <col min="4109" max="4109" width="13.140625" style="45" customWidth="1"/>
    <col min="4110" max="4110" width="11.5703125" style="45" customWidth="1"/>
    <col min="4111" max="4111" width="12.28515625" style="45" customWidth="1"/>
    <col min="4112" max="4112" width="13.85546875" style="45" customWidth="1"/>
    <col min="4113" max="4113" width="8.42578125" style="45" customWidth="1"/>
    <col min="4114" max="4114" width="9.7109375" style="45" customWidth="1"/>
    <col min="4115" max="4115" width="13" style="45" customWidth="1"/>
    <col min="4116" max="4116" width="12.140625" style="45" customWidth="1"/>
    <col min="4117" max="4117" width="14.140625" style="45" customWidth="1"/>
    <col min="4118" max="4118" width="18" style="45" customWidth="1"/>
    <col min="4119" max="4119" width="12.7109375" style="45" customWidth="1"/>
    <col min="4120" max="4123" width="9.140625" style="45"/>
    <col min="4124" max="4124" width="19.28515625" style="45" customWidth="1"/>
    <col min="4125" max="4125" width="8.28515625" style="45" customWidth="1"/>
    <col min="4126" max="4126" width="7.28515625" style="45" customWidth="1"/>
    <col min="4127" max="4127" width="11.7109375" style="45" customWidth="1"/>
    <col min="4128" max="4130" width="9.140625" style="45"/>
    <col min="4131" max="4131" width="15" style="45" customWidth="1"/>
    <col min="4132" max="4353" width="9.140625" style="45"/>
    <col min="4354" max="4354" width="11.140625" style="45" customWidth="1"/>
    <col min="4355" max="4355" width="55.7109375" style="45" customWidth="1"/>
    <col min="4356" max="4356" width="19.42578125" style="45" customWidth="1"/>
    <col min="4357" max="4357" width="0" style="45" hidden="1" customWidth="1"/>
    <col min="4358" max="4359" width="12.140625" style="45" customWidth="1"/>
    <col min="4360" max="4360" width="14.140625" style="45" bestFit="1" customWidth="1"/>
    <col min="4361" max="4361" width="14.140625" style="45" customWidth="1"/>
    <col min="4362" max="4362" width="22.7109375" style="45" customWidth="1"/>
    <col min="4363" max="4363" width="15.85546875" style="45" customWidth="1"/>
    <col min="4364" max="4364" width="11.42578125" style="45" customWidth="1"/>
    <col min="4365" max="4365" width="13.140625" style="45" customWidth="1"/>
    <col min="4366" max="4366" width="11.5703125" style="45" customWidth="1"/>
    <col min="4367" max="4367" width="12.28515625" style="45" customWidth="1"/>
    <col min="4368" max="4368" width="13.85546875" style="45" customWidth="1"/>
    <col min="4369" max="4369" width="8.42578125" style="45" customWidth="1"/>
    <col min="4370" max="4370" width="9.7109375" style="45" customWidth="1"/>
    <col min="4371" max="4371" width="13" style="45" customWidth="1"/>
    <col min="4372" max="4372" width="12.140625" style="45" customWidth="1"/>
    <col min="4373" max="4373" width="14.140625" style="45" customWidth="1"/>
    <col min="4374" max="4374" width="18" style="45" customWidth="1"/>
    <col min="4375" max="4375" width="12.7109375" style="45" customWidth="1"/>
    <col min="4376" max="4379" width="9.140625" style="45"/>
    <col min="4380" max="4380" width="19.28515625" style="45" customWidth="1"/>
    <col min="4381" max="4381" width="8.28515625" style="45" customWidth="1"/>
    <col min="4382" max="4382" width="7.28515625" style="45" customWidth="1"/>
    <col min="4383" max="4383" width="11.7109375" style="45" customWidth="1"/>
    <col min="4384" max="4386" width="9.140625" style="45"/>
    <col min="4387" max="4387" width="15" style="45" customWidth="1"/>
    <col min="4388" max="4609" width="9.140625" style="45"/>
    <col min="4610" max="4610" width="11.140625" style="45" customWidth="1"/>
    <col min="4611" max="4611" width="55.7109375" style="45" customWidth="1"/>
    <col min="4612" max="4612" width="19.42578125" style="45" customWidth="1"/>
    <col min="4613" max="4613" width="0" style="45" hidden="1" customWidth="1"/>
    <col min="4614" max="4615" width="12.140625" style="45" customWidth="1"/>
    <col min="4616" max="4616" width="14.140625" style="45" bestFit="1" customWidth="1"/>
    <col min="4617" max="4617" width="14.140625" style="45" customWidth="1"/>
    <col min="4618" max="4618" width="22.7109375" style="45" customWidth="1"/>
    <col min="4619" max="4619" width="15.85546875" style="45" customWidth="1"/>
    <col min="4620" max="4620" width="11.42578125" style="45" customWidth="1"/>
    <col min="4621" max="4621" width="13.140625" style="45" customWidth="1"/>
    <col min="4622" max="4622" width="11.5703125" style="45" customWidth="1"/>
    <col min="4623" max="4623" width="12.28515625" style="45" customWidth="1"/>
    <col min="4624" max="4624" width="13.85546875" style="45" customWidth="1"/>
    <col min="4625" max="4625" width="8.42578125" style="45" customWidth="1"/>
    <col min="4626" max="4626" width="9.7109375" style="45" customWidth="1"/>
    <col min="4627" max="4627" width="13" style="45" customWidth="1"/>
    <col min="4628" max="4628" width="12.140625" style="45" customWidth="1"/>
    <col min="4629" max="4629" width="14.140625" style="45" customWidth="1"/>
    <col min="4630" max="4630" width="18" style="45" customWidth="1"/>
    <col min="4631" max="4631" width="12.7109375" style="45" customWidth="1"/>
    <col min="4632" max="4635" width="9.140625" style="45"/>
    <col min="4636" max="4636" width="19.28515625" style="45" customWidth="1"/>
    <col min="4637" max="4637" width="8.28515625" style="45" customWidth="1"/>
    <col min="4638" max="4638" width="7.28515625" style="45" customWidth="1"/>
    <col min="4639" max="4639" width="11.7109375" style="45" customWidth="1"/>
    <col min="4640" max="4642" width="9.140625" style="45"/>
    <col min="4643" max="4643" width="15" style="45" customWidth="1"/>
    <col min="4644" max="4865" width="9.140625" style="45"/>
    <col min="4866" max="4866" width="11.140625" style="45" customWidth="1"/>
    <col min="4867" max="4867" width="55.7109375" style="45" customWidth="1"/>
    <col min="4868" max="4868" width="19.42578125" style="45" customWidth="1"/>
    <col min="4869" max="4869" width="0" style="45" hidden="1" customWidth="1"/>
    <col min="4870" max="4871" width="12.140625" style="45" customWidth="1"/>
    <col min="4872" max="4872" width="14.140625" style="45" bestFit="1" customWidth="1"/>
    <col min="4873" max="4873" width="14.140625" style="45" customWidth="1"/>
    <col min="4874" max="4874" width="22.7109375" style="45" customWidth="1"/>
    <col min="4875" max="4875" width="15.85546875" style="45" customWidth="1"/>
    <col min="4876" max="4876" width="11.42578125" style="45" customWidth="1"/>
    <col min="4877" max="4877" width="13.140625" style="45" customWidth="1"/>
    <col min="4878" max="4878" width="11.5703125" style="45" customWidth="1"/>
    <col min="4879" max="4879" width="12.28515625" style="45" customWidth="1"/>
    <col min="4880" max="4880" width="13.85546875" style="45" customWidth="1"/>
    <col min="4881" max="4881" width="8.42578125" style="45" customWidth="1"/>
    <col min="4882" max="4882" width="9.7109375" style="45" customWidth="1"/>
    <col min="4883" max="4883" width="13" style="45" customWidth="1"/>
    <col min="4884" max="4884" width="12.140625" style="45" customWidth="1"/>
    <col min="4885" max="4885" width="14.140625" style="45" customWidth="1"/>
    <col min="4886" max="4886" width="18" style="45" customWidth="1"/>
    <col min="4887" max="4887" width="12.7109375" style="45" customWidth="1"/>
    <col min="4888" max="4891" width="9.140625" style="45"/>
    <col min="4892" max="4892" width="19.28515625" style="45" customWidth="1"/>
    <col min="4893" max="4893" width="8.28515625" style="45" customWidth="1"/>
    <col min="4894" max="4894" width="7.28515625" style="45" customWidth="1"/>
    <col min="4895" max="4895" width="11.7109375" style="45" customWidth="1"/>
    <col min="4896" max="4898" width="9.140625" style="45"/>
    <col min="4899" max="4899" width="15" style="45" customWidth="1"/>
    <col min="4900" max="5121" width="9.140625" style="45"/>
    <col min="5122" max="5122" width="11.140625" style="45" customWidth="1"/>
    <col min="5123" max="5123" width="55.7109375" style="45" customWidth="1"/>
    <col min="5124" max="5124" width="19.42578125" style="45" customWidth="1"/>
    <col min="5125" max="5125" width="0" style="45" hidden="1" customWidth="1"/>
    <col min="5126" max="5127" width="12.140625" style="45" customWidth="1"/>
    <col min="5128" max="5128" width="14.140625" style="45" bestFit="1" customWidth="1"/>
    <col min="5129" max="5129" width="14.140625" style="45" customWidth="1"/>
    <col min="5130" max="5130" width="22.7109375" style="45" customWidth="1"/>
    <col min="5131" max="5131" width="15.85546875" style="45" customWidth="1"/>
    <col min="5132" max="5132" width="11.42578125" style="45" customWidth="1"/>
    <col min="5133" max="5133" width="13.140625" style="45" customWidth="1"/>
    <col min="5134" max="5134" width="11.5703125" style="45" customWidth="1"/>
    <col min="5135" max="5135" width="12.28515625" style="45" customWidth="1"/>
    <col min="5136" max="5136" width="13.85546875" style="45" customWidth="1"/>
    <col min="5137" max="5137" width="8.42578125" style="45" customWidth="1"/>
    <col min="5138" max="5138" width="9.7109375" style="45" customWidth="1"/>
    <col min="5139" max="5139" width="13" style="45" customWidth="1"/>
    <col min="5140" max="5140" width="12.140625" style="45" customWidth="1"/>
    <col min="5141" max="5141" width="14.140625" style="45" customWidth="1"/>
    <col min="5142" max="5142" width="18" style="45" customWidth="1"/>
    <col min="5143" max="5143" width="12.7109375" style="45" customWidth="1"/>
    <col min="5144" max="5147" width="9.140625" style="45"/>
    <col min="5148" max="5148" width="19.28515625" style="45" customWidth="1"/>
    <col min="5149" max="5149" width="8.28515625" style="45" customWidth="1"/>
    <col min="5150" max="5150" width="7.28515625" style="45" customWidth="1"/>
    <col min="5151" max="5151" width="11.7109375" style="45" customWidth="1"/>
    <col min="5152" max="5154" width="9.140625" style="45"/>
    <col min="5155" max="5155" width="15" style="45" customWidth="1"/>
    <col min="5156" max="5377" width="9.140625" style="45"/>
    <col min="5378" max="5378" width="11.140625" style="45" customWidth="1"/>
    <col min="5379" max="5379" width="55.7109375" style="45" customWidth="1"/>
    <col min="5380" max="5380" width="19.42578125" style="45" customWidth="1"/>
    <col min="5381" max="5381" width="0" style="45" hidden="1" customWidth="1"/>
    <col min="5382" max="5383" width="12.140625" style="45" customWidth="1"/>
    <col min="5384" max="5384" width="14.140625" style="45" bestFit="1" customWidth="1"/>
    <col min="5385" max="5385" width="14.140625" style="45" customWidth="1"/>
    <col min="5386" max="5386" width="22.7109375" style="45" customWidth="1"/>
    <col min="5387" max="5387" width="15.85546875" style="45" customWidth="1"/>
    <col min="5388" max="5388" width="11.42578125" style="45" customWidth="1"/>
    <col min="5389" max="5389" width="13.140625" style="45" customWidth="1"/>
    <col min="5390" max="5390" width="11.5703125" style="45" customWidth="1"/>
    <col min="5391" max="5391" width="12.28515625" style="45" customWidth="1"/>
    <col min="5392" max="5392" width="13.85546875" style="45" customWidth="1"/>
    <col min="5393" max="5393" width="8.42578125" style="45" customWidth="1"/>
    <col min="5394" max="5394" width="9.7109375" style="45" customWidth="1"/>
    <col min="5395" max="5395" width="13" style="45" customWidth="1"/>
    <col min="5396" max="5396" width="12.140625" style="45" customWidth="1"/>
    <col min="5397" max="5397" width="14.140625" style="45" customWidth="1"/>
    <col min="5398" max="5398" width="18" style="45" customWidth="1"/>
    <col min="5399" max="5399" width="12.7109375" style="45" customWidth="1"/>
    <col min="5400" max="5403" width="9.140625" style="45"/>
    <col min="5404" max="5404" width="19.28515625" style="45" customWidth="1"/>
    <col min="5405" max="5405" width="8.28515625" style="45" customWidth="1"/>
    <col min="5406" max="5406" width="7.28515625" style="45" customWidth="1"/>
    <col min="5407" max="5407" width="11.7109375" style="45" customWidth="1"/>
    <col min="5408" max="5410" width="9.140625" style="45"/>
    <col min="5411" max="5411" width="15" style="45" customWidth="1"/>
    <col min="5412" max="5633" width="9.140625" style="45"/>
    <col min="5634" max="5634" width="11.140625" style="45" customWidth="1"/>
    <col min="5635" max="5635" width="55.7109375" style="45" customWidth="1"/>
    <col min="5636" max="5636" width="19.42578125" style="45" customWidth="1"/>
    <col min="5637" max="5637" width="0" style="45" hidden="1" customWidth="1"/>
    <col min="5638" max="5639" width="12.140625" style="45" customWidth="1"/>
    <col min="5640" max="5640" width="14.140625" style="45" bestFit="1" customWidth="1"/>
    <col min="5641" max="5641" width="14.140625" style="45" customWidth="1"/>
    <col min="5642" max="5642" width="22.7109375" style="45" customWidth="1"/>
    <col min="5643" max="5643" width="15.85546875" style="45" customWidth="1"/>
    <col min="5644" max="5644" width="11.42578125" style="45" customWidth="1"/>
    <col min="5645" max="5645" width="13.140625" style="45" customWidth="1"/>
    <col min="5646" max="5646" width="11.5703125" style="45" customWidth="1"/>
    <col min="5647" max="5647" width="12.28515625" style="45" customWidth="1"/>
    <col min="5648" max="5648" width="13.85546875" style="45" customWidth="1"/>
    <col min="5649" max="5649" width="8.42578125" style="45" customWidth="1"/>
    <col min="5650" max="5650" width="9.7109375" style="45" customWidth="1"/>
    <col min="5651" max="5651" width="13" style="45" customWidth="1"/>
    <col min="5652" max="5652" width="12.140625" style="45" customWidth="1"/>
    <col min="5653" max="5653" width="14.140625" style="45" customWidth="1"/>
    <col min="5654" max="5654" width="18" style="45" customWidth="1"/>
    <col min="5655" max="5655" width="12.7109375" style="45" customWidth="1"/>
    <col min="5656" max="5659" width="9.140625" style="45"/>
    <col min="5660" max="5660" width="19.28515625" style="45" customWidth="1"/>
    <col min="5661" max="5661" width="8.28515625" style="45" customWidth="1"/>
    <col min="5662" max="5662" width="7.28515625" style="45" customWidth="1"/>
    <col min="5663" max="5663" width="11.7109375" style="45" customWidth="1"/>
    <col min="5664" max="5666" width="9.140625" style="45"/>
    <col min="5667" max="5667" width="15" style="45" customWidth="1"/>
    <col min="5668" max="5889" width="9.140625" style="45"/>
    <col min="5890" max="5890" width="11.140625" style="45" customWidth="1"/>
    <col min="5891" max="5891" width="55.7109375" style="45" customWidth="1"/>
    <col min="5892" max="5892" width="19.42578125" style="45" customWidth="1"/>
    <col min="5893" max="5893" width="0" style="45" hidden="1" customWidth="1"/>
    <col min="5894" max="5895" width="12.140625" style="45" customWidth="1"/>
    <col min="5896" max="5896" width="14.140625" style="45" bestFit="1" customWidth="1"/>
    <col min="5897" max="5897" width="14.140625" style="45" customWidth="1"/>
    <col min="5898" max="5898" width="22.7109375" style="45" customWidth="1"/>
    <col min="5899" max="5899" width="15.85546875" style="45" customWidth="1"/>
    <col min="5900" max="5900" width="11.42578125" style="45" customWidth="1"/>
    <col min="5901" max="5901" width="13.140625" style="45" customWidth="1"/>
    <col min="5902" max="5902" width="11.5703125" style="45" customWidth="1"/>
    <col min="5903" max="5903" width="12.28515625" style="45" customWidth="1"/>
    <col min="5904" max="5904" width="13.85546875" style="45" customWidth="1"/>
    <col min="5905" max="5905" width="8.42578125" style="45" customWidth="1"/>
    <col min="5906" max="5906" width="9.7109375" style="45" customWidth="1"/>
    <col min="5907" max="5907" width="13" style="45" customWidth="1"/>
    <col min="5908" max="5908" width="12.140625" style="45" customWidth="1"/>
    <col min="5909" max="5909" width="14.140625" style="45" customWidth="1"/>
    <col min="5910" max="5910" width="18" style="45" customWidth="1"/>
    <col min="5911" max="5911" width="12.7109375" style="45" customWidth="1"/>
    <col min="5912" max="5915" width="9.140625" style="45"/>
    <col min="5916" max="5916" width="19.28515625" style="45" customWidth="1"/>
    <col min="5917" max="5917" width="8.28515625" style="45" customWidth="1"/>
    <col min="5918" max="5918" width="7.28515625" style="45" customWidth="1"/>
    <col min="5919" max="5919" width="11.7109375" style="45" customWidth="1"/>
    <col min="5920" max="5922" width="9.140625" style="45"/>
    <col min="5923" max="5923" width="15" style="45" customWidth="1"/>
    <col min="5924" max="6145" width="9.140625" style="45"/>
    <col min="6146" max="6146" width="11.140625" style="45" customWidth="1"/>
    <col min="6147" max="6147" width="55.7109375" style="45" customWidth="1"/>
    <col min="6148" max="6148" width="19.42578125" style="45" customWidth="1"/>
    <col min="6149" max="6149" width="0" style="45" hidden="1" customWidth="1"/>
    <col min="6150" max="6151" width="12.140625" style="45" customWidth="1"/>
    <col min="6152" max="6152" width="14.140625" style="45" bestFit="1" customWidth="1"/>
    <col min="6153" max="6153" width="14.140625" style="45" customWidth="1"/>
    <col min="6154" max="6154" width="22.7109375" style="45" customWidth="1"/>
    <col min="6155" max="6155" width="15.85546875" style="45" customWidth="1"/>
    <col min="6156" max="6156" width="11.42578125" style="45" customWidth="1"/>
    <col min="6157" max="6157" width="13.140625" style="45" customWidth="1"/>
    <col min="6158" max="6158" width="11.5703125" style="45" customWidth="1"/>
    <col min="6159" max="6159" width="12.28515625" style="45" customWidth="1"/>
    <col min="6160" max="6160" width="13.85546875" style="45" customWidth="1"/>
    <col min="6161" max="6161" width="8.42578125" style="45" customWidth="1"/>
    <col min="6162" max="6162" width="9.7109375" style="45" customWidth="1"/>
    <col min="6163" max="6163" width="13" style="45" customWidth="1"/>
    <col min="6164" max="6164" width="12.140625" style="45" customWidth="1"/>
    <col min="6165" max="6165" width="14.140625" style="45" customWidth="1"/>
    <col min="6166" max="6166" width="18" style="45" customWidth="1"/>
    <col min="6167" max="6167" width="12.7109375" style="45" customWidth="1"/>
    <col min="6168" max="6171" width="9.140625" style="45"/>
    <col min="6172" max="6172" width="19.28515625" style="45" customWidth="1"/>
    <col min="6173" max="6173" width="8.28515625" style="45" customWidth="1"/>
    <col min="6174" max="6174" width="7.28515625" style="45" customWidth="1"/>
    <col min="6175" max="6175" width="11.7109375" style="45" customWidth="1"/>
    <col min="6176" max="6178" width="9.140625" style="45"/>
    <col min="6179" max="6179" width="15" style="45" customWidth="1"/>
    <col min="6180" max="6401" width="9.140625" style="45"/>
    <col min="6402" max="6402" width="11.140625" style="45" customWidth="1"/>
    <col min="6403" max="6403" width="55.7109375" style="45" customWidth="1"/>
    <col min="6404" max="6404" width="19.42578125" style="45" customWidth="1"/>
    <col min="6405" max="6405" width="0" style="45" hidden="1" customWidth="1"/>
    <col min="6406" max="6407" width="12.140625" style="45" customWidth="1"/>
    <col min="6408" max="6408" width="14.140625" style="45" bestFit="1" customWidth="1"/>
    <col min="6409" max="6409" width="14.140625" style="45" customWidth="1"/>
    <col min="6410" max="6410" width="22.7109375" style="45" customWidth="1"/>
    <col min="6411" max="6411" width="15.85546875" style="45" customWidth="1"/>
    <col min="6412" max="6412" width="11.42578125" style="45" customWidth="1"/>
    <col min="6413" max="6413" width="13.140625" style="45" customWidth="1"/>
    <col min="6414" max="6414" width="11.5703125" style="45" customWidth="1"/>
    <col min="6415" max="6415" width="12.28515625" style="45" customWidth="1"/>
    <col min="6416" max="6416" width="13.85546875" style="45" customWidth="1"/>
    <col min="6417" max="6417" width="8.42578125" style="45" customWidth="1"/>
    <col min="6418" max="6418" width="9.7109375" style="45" customWidth="1"/>
    <col min="6419" max="6419" width="13" style="45" customWidth="1"/>
    <col min="6420" max="6420" width="12.140625" style="45" customWidth="1"/>
    <col min="6421" max="6421" width="14.140625" style="45" customWidth="1"/>
    <col min="6422" max="6422" width="18" style="45" customWidth="1"/>
    <col min="6423" max="6423" width="12.7109375" style="45" customWidth="1"/>
    <col min="6424" max="6427" width="9.140625" style="45"/>
    <col min="6428" max="6428" width="19.28515625" style="45" customWidth="1"/>
    <col min="6429" max="6429" width="8.28515625" style="45" customWidth="1"/>
    <col min="6430" max="6430" width="7.28515625" style="45" customWidth="1"/>
    <col min="6431" max="6431" width="11.7109375" style="45" customWidth="1"/>
    <col min="6432" max="6434" width="9.140625" style="45"/>
    <col min="6435" max="6435" width="15" style="45" customWidth="1"/>
    <col min="6436" max="6657" width="9.140625" style="45"/>
    <col min="6658" max="6658" width="11.140625" style="45" customWidth="1"/>
    <col min="6659" max="6659" width="55.7109375" style="45" customWidth="1"/>
    <col min="6660" max="6660" width="19.42578125" style="45" customWidth="1"/>
    <col min="6661" max="6661" width="0" style="45" hidden="1" customWidth="1"/>
    <col min="6662" max="6663" width="12.140625" style="45" customWidth="1"/>
    <col min="6664" max="6664" width="14.140625" style="45" bestFit="1" customWidth="1"/>
    <col min="6665" max="6665" width="14.140625" style="45" customWidth="1"/>
    <col min="6666" max="6666" width="22.7109375" style="45" customWidth="1"/>
    <col min="6667" max="6667" width="15.85546875" style="45" customWidth="1"/>
    <col min="6668" max="6668" width="11.42578125" style="45" customWidth="1"/>
    <col min="6669" max="6669" width="13.140625" style="45" customWidth="1"/>
    <col min="6670" max="6670" width="11.5703125" style="45" customWidth="1"/>
    <col min="6671" max="6671" width="12.28515625" style="45" customWidth="1"/>
    <col min="6672" max="6672" width="13.85546875" style="45" customWidth="1"/>
    <col min="6673" max="6673" width="8.42578125" style="45" customWidth="1"/>
    <col min="6674" max="6674" width="9.7109375" style="45" customWidth="1"/>
    <col min="6675" max="6675" width="13" style="45" customWidth="1"/>
    <col min="6676" max="6676" width="12.140625" style="45" customWidth="1"/>
    <col min="6677" max="6677" width="14.140625" style="45" customWidth="1"/>
    <col min="6678" max="6678" width="18" style="45" customWidth="1"/>
    <col min="6679" max="6679" width="12.7109375" style="45" customWidth="1"/>
    <col min="6680" max="6683" width="9.140625" style="45"/>
    <col min="6684" max="6684" width="19.28515625" style="45" customWidth="1"/>
    <col min="6685" max="6685" width="8.28515625" style="45" customWidth="1"/>
    <col min="6686" max="6686" width="7.28515625" style="45" customWidth="1"/>
    <col min="6687" max="6687" width="11.7109375" style="45" customWidth="1"/>
    <col min="6688" max="6690" width="9.140625" style="45"/>
    <col min="6691" max="6691" width="15" style="45" customWidth="1"/>
    <col min="6692" max="6913" width="9.140625" style="45"/>
    <col min="6914" max="6914" width="11.140625" style="45" customWidth="1"/>
    <col min="6915" max="6915" width="55.7109375" style="45" customWidth="1"/>
    <col min="6916" max="6916" width="19.42578125" style="45" customWidth="1"/>
    <col min="6917" max="6917" width="0" style="45" hidden="1" customWidth="1"/>
    <col min="6918" max="6919" width="12.140625" style="45" customWidth="1"/>
    <col min="6920" max="6920" width="14.140625" style="45" bestFit="1" customWidth="1"/>
    <col min="6921" max="6921" width="14.140625" style="45" customWidth="1"/>
    <col min="6922" max="6922" width="22.7109375" style="45" customWidth="1"/>
    <col min="6923" max="6923" width="15.85546875" style="45" customWidth="1"/>
    <col min="6924" max="6924" width="11.42578125" style="45" customWidth="1"/>
    <col min="6925" max="6925" width="13.140625" style="45" customWidth="1"/>
    <col min="6926" max="6926" width="11.5703125" style="45" customWidth="1"/>
    <col min="6927" max="6927" width="12.28515625" style="45" customWidth="1"/>
    <col min="6928" max="6928" width="13.85546875" style="45" customWidth="1"/>
    <col min="6929" max="6929" width="8.42578125" style="45" customWidth="1"/>
    <col min="6930" max="6930" width="9.7109375" style="45" customWidth="1"/>
    <col min="6931" max="6931" width="13" style="45" customWidth="1"/>
    <col min="6932" max="6932" width="12.140625" style="45" customWidth="1"/>
    <col min="6933" max="6933" width="14.140625" style="45" customWidth="1"/>
    <col min="6934" max="6934" width="18" style="45" customWidth="1"/>
    <col min="6935" max="6935" width="12.7109375" style="45" customWidth="1"/>
    <col min="6936" max="6939" width="9.140625" style="45"/>
    <col min="6940" max="6940" width="19.28515625" style="45" customWidth="1"/>
    <col min="6941" max="6941" width="8.28515625" style="45" customWidth="1"/>
    <col min="6942" max="6942" width="7.28515625" style="45" customWidth="1"/>
    <col min="6943" max="6943" width="11.7109375" style="45" customWidth="1"/>
    <col min="6944" max="6946" width="9.140625" style="45"/>
    <col min="6947" max="6947" width="15" style="45" customWidth="1"/>
    <col min="6948" max="7169" width="9.140625" style="45"/>
    <col min="7170" max="7170" width="11.140625" style="45" customWidth="1"/>
    <col min="7171" max="7171" width="55.7109375" style="45" customWidth="1"/>
    <col min="7172" max="7172" width="19.42578125" style="45" customWidth="1"/>
    <col min="7173" max="7173" width="0" style="45" hidden="1" customWidth="1"/>
    <col min="7174" max="7175" width="12.140625" style="45" customWidth="1"/>
    <col min="7176" max="7176" width="14.140625" style="45" bestFit="1" customWidth="1"/>
    <col min="7177" max="7177" width="14.140625" style="45" customWidth="1"/>
    <col min="7178" max="7178" width="22.7109375" style="45" customWidth="1"/>
    <col min="7179" max="7179" width="15.85546875" style="45" customWidth="1"/>
    <col min="7180" max="7180" width="11.42578125" style="45" customWidth="1"/>
    <col min="7181" max="7181" width="13.140625" style="45" customWidth="1"/>
    <col min="7182" max="7182" width="11.5703125" style="45" customWidth="1"/>
    <col min="7183" max="7183" width="12.28515625" style="45" customWidth="1"/>
    <col min="7184" max="7184" width="13.85546875" style="45" customWidth="1"/>
    <col min="7185" max="7185" width="8.42578125" style="45" customWidth="1"/>
    <col min="7186" max="7186" width="9.7109375" style="45" customWidth="1"/>
    <col min="7187" max="7187" width="13" style="45" customWidth="1"/>
    <col min="7188" max="7188" width="12.140625" style="45" customWidth="1"/>
    <col min="7189" max="7189" width="14.140625" style="45" customWidth="1"/>
    <col min="7190" max="7190" width="18" style="45" customWidth="1"/>
    <col min="7191" max="7191" width="12.7109375" style="45" customWidth="1"/>
    <col min="7192" max="7195" width="9.140625" style="45"/>
    <col min="7196" max="7196" width="19.28515625" style="45" customWidth="1"/>
    <col min="7197" max="7197" width="8.28515625" style="45" customWidth="1"/>
    <col min="7198" max="7198" width="7.28515625" style="45" customWidth="1"/>
    <col min="7199" max="7199" width="11.7109375" style="45" customWidth="1"/>
    <col min="7200" max="7202" width="9.140625" style="45"/>
    <col min="7203" max="7203" width="15" style="45" customWidth="1"/>
    <col min="7204" max="7425" width="9.140625" style="45"/>
    <col min="7426" max="7426" width="11.140625" style="45" customWidth="1"/>
    <col min="7427" max="7427" width="55.7109375" style="45" customWidth="1"/>
    <col min="7428" max="7428" width="19.42578125" style="45" customWidth="1"/>
    <col min="7429" max="7429" width="0" style="45" hidden="1" customWidth="1"/>
    <col min="7430" max="7431" width="12.140625" style="45" customWidth="1"/>
    <col min="7432" max="7432" width="14.140625" style="45" bestFit="1" customWidth="1"/>
    <col min="7433" max="7433" width="14.140625" style="45" customWidth="1"/>
    <col min="7434" max="7434" width="22.7109375" style="45" customWidth="1"/>
    <col min="7435" max="7435" width="15.85546875" style="45" customWidth="1"/>
    <col min="7436" max="7436" width="11.42578125" style="45" customWidth="1"/>
    <col min="7437" max="7437" width="13.140625" style="45" customWidth="1"/>
    <col min="7438" max="7438" width="11.5703125" style="45" customWidth="1"/>
    <col min="7439" max="7439" width="12.28515625" style="45" customWidth="1"/>
    <col min="7440" max="7440" width="13.85546875" style="45" customWidth="1"/>
    <col min="7441" max="7441" width="8.42578125" style="45" customWidth="1"/>
    <col min="7442" max="7442" width="9.7109375" style="45" customWidth="1"/>
    <col min="7443" max="7443" width="13" style="45" customWidth="1"/>
    <col min="7444" max="7444" width="12.140625" style="45" customWidth="1"/>
    <col min="7445" max="7445" width="14.140625" style="45" customWidth="1"/>
    <col min="7446" max="7446" width="18" style="45" customWidth="1"/>
    <col min="7447" max="7447" width="12.7109375" style="45" customWidth="1"/>
    <col min="7448" max="7451" width="9.140625" style="45"/>
    <col min="7452" max="7452" width="19.28515625" style="45" customWidth="1"/>
    <col min="7453" max="7453" width="8.28515625" style="45" customWidth="1"/>
    <col min="7454" max="7454" width="7.28515625" style="45" customWidth="1"/>
    <col min="7455" max="7455" width="11.7109375" style="45" customWidth="1"/>
    <col min="7456" max="7458" width="9.140625" style="45"/>
    <col min="7459" max="7459" width="15" style="45" customWidth="1"/>
    <col min="7460" max="7681" width="9.140625" style="45"/>
    <col min="7682" max="7682" width="11.140625" style="45" customWidth="1"/>
    <col min="7683" max="7683" width="55.7109375" style="45" customWidth="1"/>
    <col min="7684" max="7684" width="19.42578125" style="45" customWidth="1"/>
    <col min="7685" max="7685" width="0" style="45" hidden="1" customWidth="1"/>
    <col min="7686" max="7687" width="12.140625" style="45" customWidth="1"/>
    <col min="7688" max="7688" width="14.140625" style="45" bestFit="1" customWidth="1"/>
    <col min="7689" max="7689" width="14.140625" style="45" customWidth="1"/>
    <col min="7690" max="7690" width="22.7109375" style="45" customWidth="1"/>
    <col min="7691" max="7691" width="15.85546875" style="45" customWidth="1"/>
    <col min="7692" max="7692" width="11.42578125" style="45" customWidth="1"/>
    <col min="7693" max="7693" width="13.140625" style="45" customWidth="1"/>
    <col min="7694" max="7694" width="11.5703125" style="45" customWidth="1"/>
    <col min="7695" max="7695" width="12.28515625" style="45" customWidth="1"/>
    <col min="7696" max="7696" width="13.85546875" style="45" customWidth="1"/>
    <col min="7697" max="7697" width="8.42578125" style="45" customWidth="1"/>
    <col min="7698" max="7698" width="9.7109375" style="45" customWidth="1"/>
    <col min="7699" max="7699" width="13" style="45" customWidth="1"/>
    <col min="7700" max="7700" width="12.140625" style="45" customWidth="1"/>
    <col min="7701" max="7701" width="14.140625" style="45" customWidth="1"/>
    <col min="7702" max="7702" width="18" style="45" customWidth="1"/>
    <col min="7703" max="7703" width="12.7109375" style="45" customWidth="1"/>
    <col min="7704" max="7707" width="9.140625" style="45"/>
    <col min="7708" max="7708" width="19.28515625" style="45" customWidth="1"/>
    <col min="7709" max="7709" width="8.28515625" style="45" customWidth="1"/>
    <col min="7710" max="7710" width="7.28515625" style="45" customWidth="1"/>
    <col min="7711" max="7711" width="11.7109375" style="45" customWidth="1"/>
    <col min="7712" max="7714" width="9.140625" style="45"/>
    <col min="7715" max="7715" width="15" style="45" customWidth="1"/>
    <col min="7716" max="7937" width="9.140625" style="45"/>
    <col min="7938" max="7938" width="11.140625" style="45" customWidth="1"/>
    <col min="7939" max="7939" width="55.7109375" style="45" customWidth="1"/>
    <col min="7940" max="7940" width="19.42578125" style="45" customWidth="1"/>
    <col min="7941" max="7941" width="0" style="45" hidden="1" customWidth="1"/>
    <col min="7942" max="7943" width="12.140625" style="45" customWidth="1"/>
    <col min="7944" max="7944" width="14.140625" style="45" bestFit="1" customWidth="1"/>
    <col min="7945" max="7945" width="14.140625" style="45" customWidth="1"/>
    <col min="7946" max="7946" width="22.7109375" style="45" customWidth="1"/>
    <col min="7947" max="7947" width="15.85546875" style="45" customWidth="1"/>
    <col min="7948" max="7948" width="11.42578125" style="45" customWidth="1"/>
    <col min="7949" max="7949" width="13.140625" style="45" customWidth="1"/>
    <col min="7950" max="7950" width="11.5703125" style="45" customWidth="1"/>
    <col min="7951" max="7951" width="12.28515625" style="45" customWidth="1"/>
    <col min="7952" max="7952" width="13.85546875" style="45" customWidth="1"/>
    <col min="7953" max="7953" width="8.42578125" style="45" customWidth="1"/>
    <col min="7954" max="7954" width="9.7109375" style="45" customWidth="1"/>
    <col min="7955" max="7955" width="13" style="45" customWidth="1"/>
    <col min="7956" max="7956" width="12.140625" style="45" customWidth="1"/>
    <col min="7957" max="7957" width="14.140625" style="45" customWidth="1"/>
    <col min="7958" max="7958" width="18" style="45" customWidth="1"/>
    <col min="7959" max="7959" width="12.7109375" style="45" customWidth="1"/>
    <col min="7960" max="7963" width="9.140625" style="45"/>
    <col min="7964" max="7964" width="19.28515625" style="45" customWidth="1"/>
    <col min="7965" max="7965" width="8.28515625" style="45" customWidth="1"/>
    <col min="7966" max="7966" width="7.28515625" style="45" customWidth="1"/>
    <col min="7967" max="7967" width="11.7109375" style="45" customWidth="1"/>
    <col min="7968" max="7970" width="9.140625" style="45"/>
    <col min="7971" max="7971" width="15" style="45" customWidth="1"/>
    <col min="7972" max="8193" width="9.140625" style="45"/>
    <col min="8194" max="8194" width="11.140625" style="45" customWidth="1"/>
    <col min="8195" max="8195" width="55.7109375" style="45" customWidth="1"/>
    <col min="8196" max="8196" width="19.42578125" style="45" customWidth="1"/>
    <col min="8197" max="8197" width="0" style="45" hidden="1" customWidth="1"/>
    <col min="8198" max="8199" width="12.140625" style="45" customWidth="1"/>
    <col min="8200" max="8200" width="14.140625" style="45" bestFit="1" customWidth="1"/>
    <col min="8201" max="8201" width="14.140625" style="45" customWidth="1"/>
    <col min="8202" max="8202" width="22.7109375" style="45" customWidth="1"/>
    <col min="8203" max="8203" width="15.85546875" style="45" customWidth="1"/>
    <col min="8204" max="8204" width="11.42578125" style="45" customWidth="1"/>
    <col min="8205" max="8205" width="13.140625" style="45" customWidth="1"/>
    <col min="8206" max="8206" width="11.5703125" style="45" customWidth="1"/>
    <col min="8207" max="8207" width="12.28515625" style="45" customWidth="1"/>
    <col min="8208" max="8208" width="13.85546875" style="45" customWidth="1"/>
    <col min="8209" max="8209" width="8.42578125" style="45" customWidth="1"/>
    <col min="8210" max="8210" width="9.7109375" style="45" customWidth="1"/>
    <col min="8211" max="8211" width="13" style="45" customWidth="1"/>
    <col min="8212" max="8212" width="12.140625" style="45" customWidth="1"/>
    <col min="8213" max="8213" width="14.140625" style="45" customWidth="1"/>
    <col min="8214" max="8214" width="18" style="45" customWidth="1"/>
    <col min="8215" max="8215" width="12.7109375" style="45" customWidth="1"/>
    <col min="8216" max="8219" width="9.140625" style="45"/>
    <col min="8220" max="8220" width="19.28515625" style="45" customWidth="1"/>
    <col min="8221" max="8221" width="8.28515625" style="45" customWidth="1"/>
    <col min="8222" max="8222" width="7.28515625" style="45" customWidth="1"/>
    <col min="8223" max="8223" width="11.7109375" style="45" customWidth="1"/>
    <col min="8224" max="8226" width="9.140625" style="45"/>
    <col min="8227" max="8227" width="15" style="45" customWidth="1"/>
    <col min="8228" max="8449" width="9.140625" style="45"/>
    <col min="8450" max="8450" width="11.140625" style="45" customWidth="1"/>
    <col min="8451" max="8451" width="55.7109375" style="45" customWidth="1"/>
    <col min="8452" max="8452" width="19.42578125" style="45" customWidth="1"/>
    <col min="8453" max="8453" width="0" style="45" hidden="1" customWidth="1"/>
    <col min="8454" max="8455" width="12.140625" style="45" customWidth="1"/>
    <col min="8456" max="8456" width="14.140625" style="45" bestFit="1" customWidth="1"/>
    <col min="8457" max="8457" width="14.140625" style="45" customWidth="1"/>
    <col min="8458" max="8458" width="22.7109375" style="45" customWidth="1"/>
    <col min="8459" max="8459" width="15.85546875" style="45" customWidth="1"/>
    <col min="8460" max="8460" width="11.42578125" style="45" customWidth="1"/>
    <col min="8461" max="8461" width="13.140625" style="45" customWidth="1"/>
    <col min="8462" max="8462" width="11.5703125" style="45" customWidth="1"/>
    <col min="8463" max="8463" width="12.28515625" style="45" customWidth="1"/>
    <col min="8464" max="8464" width="13.85546875" style="45" customWidth="1"/>
    <col min="8465" max="8465" width="8.42578125" style="45" customWidth="1"/>
    <col min="8466" max="8466" width="9.7109375" style="45" customWidth="1"/>
    <col min="8467" max="8467" width="13" style="45" customWidth="1"/>
    <col min="8468" max="8468" width="12.140625" style="45" customWidth="1"/>
    <col min="8469" max="8469" width="14.140625" style="45" customWidth="1"/>
    <col min="8470" max="8470" width="18" style="45" customWidth="1"/>
    <col min="8471" max="8471" width="12.7109375" style="45" customWidth="1"/>
    <col min="8472" max="8475" width="9.140625" style="45"/>
    <col min="8476" max="8476" width="19.28515625" style="45" customWidth="1"/>
    <col min="8477" max="8477" width="8.28515625" style="45" customWidth="1"/>
    <col min="8478" max="8478" width="7.28515625" style="45" customWidth="1"/>
    <col min="8479" max="8479" width="11.7109375" style="45" customWidth="1"/>
    <col min="8480" max="8482" width="9.140625" style="45"/>
    <col min="8483" max="8483" width="15" style="45" customWidth="1"/>
    <col min="8484" max="8705" width="9.140625" style="45"/>
    <col min="8706" max="8706" width="11.140625" style="45" customWidth="1"/>
    <col min="8707" max="8707" width="55.7109375" style="45" customWidth="1"/>
    <col min="8708" max="8708" width="19.42578125" style="45" customWidth="1"/>
    <col min="8709" max="8709" width="0" style="45" hidden="1" customWidth="1"/>
    <col min="8710" max="8711" width="12.140625" style="45" customWidth="1"/>
    <col min="8712" max="8712" width="14.140625" style="45" bestFit="1" customWidth="1"/>
    <col min="8713" max="8713" width="14.140625" style="45" customWidth="1"/>
    <col min="8714" max="8714" width="22.7109375" style="45" customWidth="1"/>
    <col min="8715" max="8715" width="15.85546875" style="45" customWidth="1"/>
    <col min="8716" max="8716" width="11.42578125" style="45" customWidth="1"/>
    <col min="8717" max="8717" width="13.140625" style="45" customWidth="1"/>
    <col min="8718" max="8718" width="11.5703125" style="45" customWidth="1"/>
    <col min="8719" max="8719" width="12.28515625" style="45" customWidth="1"/>
    <col min="8720" max="8720" width="13.85546875" style="45" customWidth="1"/>
    <col min="8721" max="8721" width="8.42578125" style="45" customWidth="1"/>
    <col min="8722" max="8722" width="9.7109375" style="45" customWidth="1"/>
    <col min="8723" max="8723" width="13" style="45" customWidth="1"/>
    <col min="8724" max="8724" width="12.140625" style="45" customWidth="1"/>
    <col min="8725" max="8725" width="14.140625" style="45" customWidth="1"/>
    <col min="8726" max="8726" width="18" style="45" customWidth="1"/>
    <col min="8727" max="8727" width="12.7109375" style="45" customWidth="1"/>
    <col min="8728" max="8731" width="9.140625" style="45"/>
    <col min="8732" max="8732" width="19.28515625" style="45" customWidth="1"/>
    <col min="8733" max="8733" width="8.28515625" style="45" customWidth="1"/>
    <col min="8734" max="8734" width="7.28515625" style="45" customWidth="1"/>
    <col min="8735" max="8735" width="11.7109375" style="45" customWidth="1"/>
    <col min="8736" max="8738" width="9.140625" style="45"/>
    <col min="8739" max="8739" width="15" style="45" customWidth="1"/>
    <col min="8740" max="8961" width="9.140625" style="45"/>
    <col min="8962" max="8962" width="11.140625" style="45" customWidth="1"/>
    <col min="8963" max="8963" width="55.7109375" style="45" customWidth="1"/>
    <col min="8964" max="8964" width="19.42578125" style="45" customWidth="1"/>
    <col min="8965" max="8965" width="0" style="45" hidden="1" customWidth="1"/>
    <col min="8966" max="8967" width="12.140625" style="45" customWidth="1"/>
    <col min="8968" max="8968" width="14.140625" style="45" bestFit="1" customWidth="1"/>
    <col min="8969" max="8969" width="14.140625" style="45" customWidth="1"/>
    <col min="8970" max="8970" width="22.7109375" style="45" customWidth="1"/>
    <col min="8971" max="8971" width="15.85546875" style="45" customWidth="1"/>
    <col min="8972" max="8972" width="11.42578125" style="45" customWidth="1"/>
    <col min="8973" max="8973" width="13.140625" style="45" customWidth="1"/>
    <col min="8974" max="8974" width="11.5703125" style="45" customWidth="1"/>
    <col min="8975" max="8975" width="12.28515625" style="45" customWidth="1"/>
    <col min="8976" max="8976" width="13.85546875" style="45" customWidth="1"/>
    <col min="8977" max="8977" width="8.42578125" style="45" customWidth="1"/>
    <col min="8978" max="8978" width="9.7109375" style="45" customWidth="1"/>
    <col min="8979" max="8979" width="13" style="45" customWidth="1"/>
    <col min="8980" max="8980" width="12.140625" style="45" customWidth="1"/>
    <col min="8981" max="8981" width="14.140625" style="45" customWidth="1"/>
    <col min="8982" max="8982" width="18" style="45" customWidth="1"/>
    <col min="8983" max="8983" width="12.7109375" style="45" customWidth="1"/>
    <col min="8984" max="8987" width="9.140625" style="45"/>
    <col min="8988" max="8988" width="19.28515625" style="45" customWidth="1"/>
    <col min="8989" max="8989" width="8.28515625" style="45" customWidth="1"/>
    <col min="8990" max="8990" width="7.28515625" style="45" customWidth="1"/>
    <col min="8991" max="8991" width="11.7109375" style="45" customWidth="1"/>
    <col min="8992" max="8994" width="9.140625" style="45"/>
    <col min="8995" max="8995" width="15" style="45" customWidth="1"/>
    <col min="8996" max="9217" width="9.140625" style="45"/>
    <col min="9218" max="9218" width="11.140625" style="45" customWidth="1"/>
    <col min="9219" max="9219" width="55.7109375" style="45" customWidth="1"/>
    <col min="9220" max="9220" width="19.42578125" style="45" customWidth="1"/>
    <col min="9221" max="9221" width="0" style="45" hidden="1" customWidth="1"/>
    <col min="9222" max="9223" width="12.140625" style="45" customWidth="1"/>
    <col min="9224" max="9224" width="14.140625" style="45" bestFit="1" customWidth="1"/>
    <col min="9225" max="9225" width="14.140625" style="45" customWidth="1"/>
    <col min="9226" max="9226" width="22.7109375" style="45" customWidth="1"/>
    <col min="9227" max="9227" width="15.85546875" style="45" customWidth="1"/>
    <col min="9228" max="9228" width="11.42578125" style="45" customWidth="1"/>
    <col min="9229" max="9229" width="13.140625" style="45" customWidth="1"/>
    <col min="9230" max="9230" width="11.5703125" style="45" customWidth="1"/>
    <col min="9231" max="9231" width="12.28515625" style="45" customWidth="1"/>
    <col min="9232" max="9232" width="13.85546875" style="45" customWidth="1"/>
    <col min="9233" max="9233" width="8.42578125" style="45" customWidth="1"/>
    <col min="9234" max="9234" width="9.7109375" style="45" customWidth="1"/>
    <col min="9235" max="9235" width="13" style="45" customWidth="1"/>
    <col min="9236" max="9236" width="12.140625" style="45" customWidth="1"/>
    <col min="9237" max="9237" width="14.140625" style="45" customWidth="1"/>
    <col min="9238" max="9238" width="18" style="45" customWidth="1"/>
    <col min="9239" max="9239" width="12.7109375" style="45" customWidth="1"/>
    <col min="9240" max="9243" width="9.140625" style="45"/>
    <col min="9244" max="9244" width="19.28515625" style="45" customWidth="1"/>
    <col min="9245" max="9245" width="8.28515625" style="45" customWidth="1"/>
    <col min="9246" max="9246" width="7.28515625" style="45" customWidth="1"/>
    <col min="9247" max="9247" width="11.7109375" style="45" customWidth="1"/>
    <col min="9248" max="9250" width="9.140625" style="45"/>
    <col min="9251" max="9251" width="15" style="45" customWidth="1"/>
    <col min="9252" max="9473" width="9.140625" style="45"/>
    <col min="9474" max="9474" width="11.140625" style="45" customWidth="1"/>
    <col min="9475" max="9475" width="55.7109375" style="45" customWidth="1"/>
    <col min="9476" max="9476" width="19.42578125" style="45" customWidth="1"/>
    <col min="9477" max="9477" width="0" style="45" hidden="1" customWidth="1"/>
    <col min="9478" max="9479" width="12.140625" style="45" customWidth="1"/>
    <col min="9480" max="9480" width="14.140625" style="45" bestFit="1" customWidth="1"/>
    <col min="9481" max="9481" width="14.140625" style="45" customWidth="1"/>
    <col min="9482" max="9482" width="22.7109375" style="45" customWidth="1"/>
    <col min="9483" max="9483" width="15.85546875" style="45" customWidth="1"/>
    <col min="9484" max="9484" width="11.42578125" style="45" customWidth="1"/>
    <col min="9485" max="9485" width="13.140625" style="45" customWidth="1"/>
    <col min="9486" max="9486" width="11.5703125" style="45" customWidth="1"/>
    <col min="9487" max="9487" width="12.28515625" style="45" customWidth="1"/>
    <col min="9488" max="9488" width="13.85546875" style="45" customWidth="1"/>
    <col min="9489" max="9489" width="8.42578125" style="45" customWidth="1"/>
    <col min="9490" max="9490" width="9.7109375" style="45" customWidth="1"/>
    <col min="9491" max="9491" width="13" style="45" customWidth="1"/>
    <col min="9492" max="9492" width="12.140625" style="45" customWidth="1"/>
    <col min="9493" max="9493" width="14.140625" style="45" customWidth="1"/>
    <col min="9494" max="9494" width="18" style="45" customWidth="1"/>
    <col min="9495" max="9495" width="12.7109375" style="45" customWidth="1"/>
    <col min="9496" max="9499" width="9.140625" style="45"/>
    <col min="9500" max="9500" width="19.28515625" style="45" customWidth="1"/>
    <col min="9501" max="9501" width="8.28515625" style="45" customWidth="1"/>
    <col min="9502" max="9502" width="7.28515625" style="45" customWidth="1"/>
    <col min="9503" max="9503" width="11.7109375" style="45" customWidth="1"/>
    <col min="9504" max="9506" width="9.140625" style="45"/>
    <col min="9507" max="9507" width="15" style="45" customWidth="1"/>
    <col min="9508" max="9729" width="9.140625" style="45"/>
    <col min="9730" max="9730" width="11.140625" style="45" customWidth="1"/>
    <col min="9731" max="9731" width="55.7109375" style="45" customWidth="1"/>
    <col min="9732" max="9732" width="19.42578125" style="45" customWidth="1"/>
    <col min="9733" max="9733" width="0" style="45" hidden="1" customWidth="1"/>
    <col min="9734" max="9735" width="12.140625" style="45" customWidth="1"/>
    <col min="9736" max="9736" width="14.140625" style="45" bestFit="1" customWidth="1"/>
    <col min="9737" max="9737" width="14.140625" style="45" customWidth="1"/>
    <col min="9738" max="9738" width="22.7109375" style="45" customWidth="1"/>
    <col min="9739" max="9739" width="15.85546875" style="45" customWidth="1"/>
    <col min="9740" max="9740" width="11.42578125" style="45" customWidth="1"/>
    <col min="9741" max="9741" width="13.140625" style="45" customWidth="1"/>
    <col min="9742" max="9742" width="11.5703125" style="45" customWidth="1"/>
    <col min="9743" max="9743" width="12.28515625" style="45" customWidth="1"/>
    <col min="9744" max="9744" width="13.85546875" style="45" customWidth="1"/>
    <col min="9745" max="9745" width="8.42578125" style="45" customWidth="1"/>
    <col min="9746" max="9746" width="9.7109375" style="45" customWidth="1"/>
    <col min="9747" max="9747" width="13" style="45" customWidth="1"/>
    <col min="9748" max="9748" width="12.140625" style="45" customWidth="1"/>
    <col min="9749" max="9749" width="14.140625" style="45" customWidth="1"/>
    <col min="9750" max="9750" width="18" style="45" customWidth="1"/>
    <col min="9751" max="9751" width="12.7109375" style="45" customWidth="1"/>
    <col min="9752" max="9755" width="9.140625" style="45"/>
    <col min="9756" max="9756" width="19.28515625" style="45" customWidth="1"/>
    <col min="9757" max="9757" width="8.28515625" style="45" customWidth="1"/>
    <col min="9758" max="9758" width="7.28515625" style="45" customWidth="1"/>
    <col min="9759" max="9759" width="11.7109375" style="45" customWidth="1"/>
    <col min="9760" max="9762" width="9.140625" style="45"/>
    <col min="9763" max="9763" width="15" style="45" customWidth="1"/>
    <col min="9764" max="9985" width="9.140625" style="45"/>
    <col min="9986" max="9986" width="11.140625" style="45" customWidth="1"/>
    <col min="9987" max="9987" width="55.7109375" style="45" customWidth="1"/>
    <col min="9988" max="9988" width="19.42578125" style="45" customWidth="1"/>
    <col min="9989" max="9989" width="0" style="45" hidden="1" customWidth="1"/>
    <col min="9990" max="9991" width="12.140625" style="45" customWidth="1"/>
    <col min="9992" max="9992" width="14.140625" style="45" bestFit="1" customWidth="1"/>
    <col min="9993" max="9993" width="14.140625" style="45" customWidth="1"/>
    <col min="9994" max="9994" width="22.7109375" style="45" customWidth="1"/>
    <col min="9995" max="9995" width="15.85546875" style="45" customWidth="1"/>
    <col min="9996" max="9996" width="11.42578125" style="45" customWidth="1"/>
    <col min="9997" max="9997" width="13.140625" style="45" customWidth="1"/>
    <col min="9998" max="9998" width="11.5703125" style="45" customWidth="1"/>
    <col min="9999" max="9999" width="12.28515625" style="45" customWidth="1"/>
    <col min="10000" max="10000" width="13.85546875" style="45" customWidth="1"/>
    <col min="10001" max="10001" width="8.42578125" style="45" customWidth="1"/>
    <col min="10002" max="10002" width="9.7109375" style="45" customWidth="1"/>
    <col min="10003" max="10003" width="13" style="45" customWidth="1"/>
    <col min="10004" max="10004" width="12.140625" style="45" customWidth="1"/>
    <col min="10005" max="10005" width="14.140625" style="45" customWidth="1"/>
    <col min="10006" max="10006" width="18" style="45" customWidth="1"/>
    <col min="10007" max="10007" width="12.7109375" style="45" customWidth="1"/>
    <col min="10008" max="10011" width="9.140625" style="45"/>
    <col min="10012" max="10012" width="19.28515625" style="45" customWidth="1"/>
    <col min="10013" max="10013" width="8.28515625" style="45" customWidth="1"/>
    <col min="10014" max="10014" width="7.28515625" style="45" customWidth="1"/>
    <col min="10015" max="10015" width="11.7109375" style="45" customWidth="1"/>
    <col min="10016" max="10018" width="9.140625" style="45"/>
    <col min="10019" max="10019" width="15" style="45" customWidth="1"/>
    <col min="10020" max="10241" width="9.140625" style="45"/>
    <col min="10242" max="10242" width="11.140625" style="45" customWidth="1"/>
    <col min="10243" max="10243" width="55.7109375" style="45" customWidth="1"/>
    <col min="10244" max="10244" width="19.42578125" style="45" customWidth="1"/>
    <col min="10245" max="10245" width="0" style="45" hidden="1" customWidth="1"/>
    <col min="10246" max="10247" width="12.140625" style="45" customWidth="1"/>
    <col min="10248" max="10248" width="14.140625" style="45" bestFit="1" customWidth="1"/>
    <col min="10249" max="10249" width="14.140625" style="45" customWidth="1"/>
    <col min="10250" max="10250" width="22.7109375" style="45" customWidth="1"/>
    <col min="10251" max="10251" width="15.85546875" style="45" customWidth="1"/>
    <col min="10252" max="10252" width="11.42578125" style="45" customWidth="1"/>
    <col min="10253" max="10253" width="13.140625" style="45" customWidth="1"/>
    <col min="10254" max="10254" width="11.5703125" style="45" customWidth="1"/>
    <col min="10255" max="10255" width="12.28515625" style="45" customWidth="1"/>
    <col min="10256" max="10256" width="13.85546875" style="45" customWidth="1"/>
    <col min="10257" max="10257" width="8.42578125" style="45" customWidth="1"/>
    <col min="10258" max="10258" width="9.7109375" style="45" customWidth="1"/>
    <col min="10259" max="10259" width="13" style="45" customWidth="1"/>
    <col min="10260" max="10260" width="12.140625" style="45" customWidth="1"/>
    <col min="10261" max="10261" width="14.140625" style="45" customWidth="1"/>
    <col min="10262" max="10262" width="18" style="45" customWidth="1"/>
    <col min="10263" max="10263" width="12.7109375" style="45" customWidth="1"/>
    <col min="10264" max="10267" width="9.140625" style="45"/>
    <col min="10268" max="10268" width="19.28515625" style="45" customWidth="1"/>
    <col min="10269" max="10269" width="8.28515625" style="45" customWidth="1"/>
    <col min="10270" max="10270" width="7.28515625" style="45" customWidth="1"/>
    <col min="10271" max="10271" width="11.7109375" style="45" customWidth="1"/>
    <col min="10272" max="10274" width="9.140625" style="45"/>
    <col min="10275" max="10275" width="15" style="45" customWidth="1"/>
    <col min="10276" max="10497" width="9.140625" style="45"/>
    <col min="10498" max="10498" width="11.140625" style="45" customWidth="1"/>
    <col min="10499" max="10499" width="55.7109375" style="45" customWidth="1"/>
    <col min="10500" max="10500" width="19.42578125" style="45" customWidth="1"/>
    <col min="10501" max="10501" width="0" style="45" hidden="1" customWidth="1"/>
    <col min="10502" max="10503" width="12.140625" style="45" customWidth="1"/>
    <col min="10504" max="10504" width="14.140625" style="45" bestFit="1" customWidth="1"/>
    <col min="10505" max="10505" width="14.140625" style="45" customWidth="1"/>
    <col min="10506" max="10506" width="22.7109375" style="45" customWidth="1"/>
    <col min="10507" max="10507" width="15.85546875" style="45" customWidth="1"/>
    <col min="10508" max="10508" width="11.42578125" style="45" customWidth="1"/>
    <col min="10509" max="10509" width="13.140625" style="45" customWidth="1"/>
    <col min="10510" max="10510" width="11.5703125" style="45" customWidth="1"/>
    <col min="10511" max="10511" width="12.28515625" style="45" customWidth="1"/>
    <col min="10512" max="10512" width="13.85546875" style="45" customWidth="1"/>
    <col min="10513" max="10513" width="8.42578125" style="45" customWidth="1"/>
    <col min="10514" max="10514" width="9.7109375" style="45" customWidth="1"/>
    <col min="10515" max="10515" width="13" style="45" customWidth="1"/>
    <col min="10516" max="10516" width="12.140625" style="45" customWidth="1"/>
    <col min="10517" max="10517" width="14.140625" style="45" customWidth="1"/>
    <col min="10518" max="10518" width="18" style="45" customWidth="1"/>
    <col min="10519" max="10519" width="12.7109375" style="45" customWidth="1"/>
    <col min="10520" max="10523" width="9.140625" style="45"/>
    <col min="10524" max="10524" width="19.28515625" style="45" customWidth="1"/>
    <col min="10525" max="10525" width="8.28515625" style="45" customWidth="1"/>
    <col min="10526" max="10526" width="7.28515625" style="45" customWidth="1"/>
    <col min="10527" max="10527" width="11.7109375" style="45" customWidth="1"/>
    <col min="10528" max="10530" width="9.140625" style="45"/>
    <col min="10531" max="10531" width="15" style="45" customWidth="1"/>
    <col min="10532" max="10753" width="9.140625" style="45"/>
    <col min="10754" max="10754" width="11.140625" style="45" customWidth="1"/>
    <col min="10755" max="10755" width="55.7109375" style="45" customWidth="1"/>
    <col min="10756" max="10756" width="19.42578125" style="45" customWidth="1"/>
    <col min="10757" max="10757" width="0" style="45" hidden="1" customWidth="1"/>
    <col min="10758" max="10759" width="12.140625" style="45" customWidth="1"/>
    <col min="10760" max="10760" width="14.140625" style="45" bestFit="1" customWidth="1"/>
    <col min="10761" max="10761" width="14.140625" style="45" customWidth="1"/>
    <col min="10762" max="10762" width="22.7109375" style="45" customWidth="1"/>
    <col min="10763" max="10763" width="15.85546875" style="45" customWidth="1"/>
    <col min="10764" max="10764" width="11.42578125" style="45" customWidth="1"/>
    <col min="10765" max="10765" width="13.140625" style="45" customWidth="1"/>
    <col min="10766" max="10766" width="11.5703125" style="45" customWidth="1"/>
    <col min="10767" max="10767" width="12.28515625" style="45" customWidth="1"/>
    <col min="10768" max="10768" width="13.85546875" style="45" customWidth="1"/>
    <col min="10769" max="10769" width="8.42578125" style="45" customWidth="1"/>
    <col min="10770" max="10770" width="9.7109375" style="45" customWidth="1"/>
    <col min="10771" max="10771" width="13" style="45" customWidth="1"/>
    <col min="10772" max="10772" width="12.140625" style="45" customWidth="1"/>
    <col min="10773" max="10773" width="14.140625" style="45" customWidth="1"/>
    <col min="10774" max="10774" width="18" style="45" customWidth="1"/>
    <col min="10775" max="10775" width="12.7109375" style="45" customWidth="1"/>
    <col min="10776" max="10779" width="9.140625" style="45"/>
    <col min="10780" max="10780" width="19.28515625" style="45" customWidth="1"/>
    <col min="10781" max="10781" width="8.28515625" style="45" customWidth="1"/>
    <col min="10782" max="10782" width="7.28515625" style="45" customWidth="1"/>
    <col min="10783" max="10783" width="11.7109375" style="45" customWidth="1"/>
    <col min="10784" max="10786" width="9.140625" style="45"/>
    <col min="10787" max="10787" width="15" style="45" customWidth="1"/>
    <col min="10788" max="11009" width="9.140625" style="45"/>
    <col min="11010" max="11010" width="11.140625" style="45" customWidth="1"/>
    <col min="11011" max="11011" width="55.7109375" style="45" customWidth="1"/>
    <col min="11012" max="11012" width="19.42578125" style="45" customWidth="1"/>
    <col min="11013" max="11013" width="0" style="45" hidden="1" customWidth="1"/>
    <col min="11014" max="11015" width="12.140625" style="45" customWidth="1"/>
    <col min="11016" max="11016" width="14.140625" style="45" bestFit="1" customWidth="1"/>
    <col min="11017" max="11017" width="14.140625" style="45" customWidth="1"/>
    <col min="11018" max="11018" width="22.7109375" style="45" customWidth="1"/>
    <col min="11019" max="11019" width="15.85546875" style="45" customWidth="1"/>
    <col min="11020" max="11020" width="11.42578125" style="45" customWidth="1"/>
    <col min="11021" max="11021" width="13.140625" style="45" customWidth="1"/>
    <col min="11022" max="11022" width="11.5703125" style="45" customWidth="1"/>
    <col min="11023" max="11023" width="12.28515625" style="45" customWidth="1"/>
    <col min="11024" max="11024" width="13.85546875" style="45" customWidth="1"/>
    <col min="11025" max="11025" width="8.42578125" style="45" customWidth="1"/>
    <col min="11026" max="11026" width="9.7109375" style="45" customWidth="1"/>
    <col min="11027" max="11027" width="13" style="45" customWidth="1"/>
    <col min="11028" max="11028" width="12.140625" style="45" customWidth="1"/>
    <col min="11029" max="11029" width="14.140625" style="45" customWidth="1"/>
    <col min="11030" max="11030" width="18" style="45" customWidth="1"/>
    <col min="11031" max="11031" width="12.7109375" style="45" customWidth="1"/>
    <col min="11032" max="11035" width="9.140625" style="45"/>
    <col min="11036" max="11036" width="19.28515625" style="45" customWidth="1"/>
    <col min="11037" max="11037" width="8.28515625" style="45" customWidth="1"/>
    <col min="11038" max="11038" width="7.28515625" style="45" customWidth="1"/>
    <col min="11039" max="11039" width="11.7109375" style="45" customWidth="1"/>
    <col min="11040" max="11042" width="9.140625" style="45"/>
    <col min="11043" max="11043" width="15" style="45" customWidth="1"/>
    <col min="11044" max="11265" width="9.140625" style="45"/>
    <col min="11266" max="11266" width="11.140625" style="45" customWidth="1"/>
    <col min="11267" max="11267" width="55.7109375" style="45" customWidth="1"/>
    <col min="11268" max="11268" width="19.42578125" style="45" customWidth="1"/>
    <col min="11269" max="11269" width="0" style="45" hidden="1" customWidth="1"/>
    <col min="11270" max="11271" width="12.140625" style="45" customWidth="1"/>
    <col min="11272" max="11272" width="14.140625" style="45" bestFit="1" customWidth="1"/>
    <col min="11273" max="11273" width="14.140625" style="45" customWidth="1"/>
    <col min="11274" max="11274" width="22.7109375" style="45" customWidth="1"/>
    <col min="11275" max="11275" width="15.85546875" style="45" customWidth="1"/>
    <col min="11276" max="11276" width="11.42578125" style="45" customWidth="1"/>
    <col min="11277" max="11277" width="13.140625" style="45" customWidth="1"/>
    <col min="11278" max="11278" width="11.5703125" style="45" customWidth="1"/>
    <col min="11279" max="11279" width="12.28515625" style="45" customWidth="1"/>
    <col min="11280" max="11280" width="13.85546875" style="45" customWidth="1"/>
    <col min="11281" max="11281" width="8.42578125" style="45" customWidth="1"/>
    <col min="11282" max="11282" width="9.7109375" style="45" customWidth="1"/>
    <col min="11283" max="11283" width="13" style="45" customWidth="1"/>
    <col min="11284" max="11284" width="12.140625" style="45" customWidth="1"/>
    <col min="11285" max="11285" width="14.140625" style="45" customWidth="1"/>
    <col min="11286" max="11286" width="18" style="45" customWidth="1"/>
    <col min="11287" max="11287" width="12.7109375" style="45" customWidth="1"/>
    <col min="11288" max="11291" width="9.140625" style="45"/>
    <col min="11292" max="11292" width="19.28515625" style="45" customWidth="1"/>
    <col min="11293" max="11293" width="8.28515625" style="45" customWidth="1"/>
    <col min="11294" max="11294" width="7.28515625" style="45" customWidth="1"/>
    <col min="11295" max="11295" width="11.7109375" style="45" customWidth="1"/>
    <col min="11296" max="11298" width="9.140625" style="45"/>
    <col min="11299" max="11299" width="15" style="45" customWidth="1"/>
    <col min="11300" max="11521" width="9.140625" style="45"/>
    <col min="11522" max="11522" width="11.140625" style="45" customWidth="1"/>
    <col min="11523" max="11523" width="55.7109375" style="45" customWidth="1"/>
    <col min="11524" max="11524" width="19.42578125" style="45" customWidth="1"/>
    <col min="11525" max="11525" width="0" style="45" hidden="1" customWidth="1"/>
    <col min="11526" max="11527" width="12.140625" style="45" customWidth="1"/>
    <col min="11528" max="11528" width="14.140625" style="45" bestFit="1" customWidth="1"/>
    <col min="11529" max="11529" width="14.140625" style="45" customWidth="1"/>
    <col min="11530" max="11530" width="22.7109375" style="45" customWidth="1"/>
    <col min="11531" max="11531" width="15.85546875" style="45" customWidth="1"/>
    <col min="11532" max="11532" width="11.42578125" style="45" customWidth="1"/>
    <col min="11533" max="11533" width="13.140625" style="45" customWidth="1"/>
    <col min="11534" max="11534" width="11.5703125" style="45" customWidth="1"/>
    <col min="11535" max="11535" width="12.28515625" style="45" customWidth="1"/>
    <col min="11536" max="11536" width="13.85546875" style="45" customWidth="1"/>
    <col min="11537" max="11537" width="8.42578125" style="45" customWidth="1"/>
    <col min="11538" max="11538" width="9.7109375" style="45" customWidth="1"/>
    <col min="11539" max="11539" width="13" style="45" customWidth="1"/>
    <col min="11540" max="11540" width="12.140625" style="45" customWidth="1"/>
    <col min="11541" max="11541" width="14.140625" style="45" customWidth="1"/>
    <col min="11542" max="11542" width="18" style="45" customWidth="1"/>
    <col min="11543" max="11543" width="12.7109375" style="45" customWidth="1"/>
    <col min="11544" max="11547" width="9.140625" style="45"/>
    <col min="11548" max="11548" width="19.28515625" style="45" customWidth="1"/>
    <col min="11549" max="11549" width="8.28515625" style="45" customWidth="1"/>
    <col min="11550" max="11550" width="7.28515625" style="45" customWidth="1"/>
    <col min="11551" max="11551" width="11.7109375" style="45" customWidth="1"/>
    <col min="11552" max="11554" width="9.140625" style="45"/>
    <col min="11555" max="11555" width="15" style="45" customWidth="1"/>
    <col min="11556" max="11777" width="9.140625" style="45"/>
    <col min="11778" max="11778" width="11.140625" style="45" customWidth="1"/>
    <col min="11779" max="11779" width="55.7109375" style="45" customWidth="1"/>
    <col min="11780" max="11780" width="19.42578125" style="45" customWidth="1"/>
    <col min="11781" max="11781" width="0" style="45" hidden="1" customWidth="1"/>
    <col min="11782" max="11783" width="12.140625" style="45" customWidth="1"/>
    <col min="11784" max="11784" width="14.140625" style="45" bestFit="1" customWidth="1"/>
    <col min="11785" max="11785" width="14.140625" style="45" customWidth="1"/>
    <col min="11786" max="11786" width="22.7109375" style="45" customWidth="1"/>
    <col min="11787" max="11787" width="15.85546875" style="45" customWidth="1"/>
    <col min="11788" max="11788" width="11.42578125" style="45" customWidth="1"/>
    <col min="11789" max="11789" width="13.140625" style="45" customWidth="1"/>
    <col min="11790" max="11790" width="11.5703125" style="45" customWidth="1"/>
    <col min="11791" max="11791" width="12.28515625" style="45" customWidth="1"/>
    <col min="11792" max="11792" width="13.85546875" style="45" customWidth="1"/>
    <col min="11793" max="11793" width="8.42578125" style="45" customWidth="1"/>
    <col min="11794" max="11794" width="9.7109375" style="45" customWidth="1"/>
    <col min="11795" max="11795" width="13" style="45" customWidth="1"/>
    <col min="11796" max="11796" width="12.140625" style="45" customWidth="1"/>
    <col min="11797" max="11797" width="14.140625" style="45" customWidth="1"/>
    <col min="11798" max="11798" width="18" style="45" customWidth="1"/>
    <col min="11799" max="11799" width="12.7109375" style="45" customWidth="1"/>
    <col min="11800" max="11803" width="9.140625" style="45"/>
    <col min="11804" max="11804" width="19.28515625" style="45" customWidth="1"/>
    <col min="11805" max="11805" width="8.28515625" style="45" customWidth="1"/>
    <col min="11806" max="11806" width="7.28515625" style="45" customWidth="1"/>
    <col min="11807" max="11807" width="11.7109375" style="45" customWidth="1"/>
    <col min="11808" max="11810" width="9.140625" style="45"/>
    <col min="11811" max="11811" width="15" style="45" customWidth="1"/>
    <col min="11812" max="12033" width="9.140625" style="45"/>
    <col min="12034" max="12034" width="11.140625" style="45" customWidth="1"/>
    <col min="12035" max="12035" width="55.7109375" style="45" customWidth="1"/>
    <col min="12036" max="12036" width="19.42578125" style="45" customWidth="1"/>
    <col min="12037" max="12037" width="0" style="45" hidden="1" customWidth="1"/>
    <col min="12038" max="12039" width="12.140625" style="45" customWidth="1"/>
    <col min="12040" max="12040" width="14.140625" style="45" bestFit="1" customWidth="1"/>
    <col min="12041" max="12041" width="14.140625" style="45" customWidth="1"/>
    <col min="12042" max="12042" width="22.7109375" style="45" customWidth="1"/>
    <col min="12043" max="12043" width="15.85546875" style="45" customWidth="1"/>
    <col min="12044" max="12044" width="11.42578125" style="45" customWidth="1"/>
    <col min="12045" max="12045" width="13.140625" style="45" customWidth="1"/>
    <col min="12046" max="12046" width="11.5703125" style="45" customWidth="1"/>
    <col min="12047" max="12047" width="12.28515625" style="45" customWidth="1"/>
    <col min="12048" max="12048" width="13.85546875" style="45" customWidth="1"/>
    <col min="12049" max="12049" width="8.42578125" style="45" customWidth="1"/>
    <col min="12050" max="12050" width="9.7109375" style="45" customWidth="1"/>
    <col min="12051" max="12051" width="13" style="45" customWidth="1"/>
    <col min="12052" max="12052" width="12.140625" style="45" customWidth="1"/>
    <col min="12053" max="12053" width="14.140625" style="45" customWidth="1"/>
    <col min="12054" max="12054" width="18" style="45" customWidth="1"/>
    <col min="12055" max="12055" width="12.7109375" style="45" customWidth="1"/>
    <col min="12056" max="12059" width="9.140625" style="45"/>
    <col min="12060" max="12060" width="19.28515625" style="45" customWidth="1"/>
    <col min="12061" max="12061" width="8.28515625" style="45" customWidth="1"/>
    <col min="12062" max="12062" width="7.28515625" style="45" customWidth="1"/>
    <col min="12063" max="12063" width="11.7109375" style="45" customWidth="1"/>
    <col min="12064" max="12066" width="9.140625" style="45"/>
    <col min="12067" max="12067" width="15" style="45" customWidth="1"/>
    <col min="12068" max="12289" width="9.140625" style="45"/>
    <col min="12290" max="12290" width="11.140625" style="45" customWidth="1"/>
    <col min="12291" max="12291" width="55.7109375" style="45" customWidth="1"/>
    <col min="12292" max="12292" width="19.42578125" style="45" customWidth="1"/>
    <col min="12293" max="12293" width="0" style="45" hidden="1" customWidth="1"/>
    <col min="12294" max="12295" width="12.140625" style="45" customWidth="1"/>
    <col min="12296" max="12296" width="14.140625" style="45" bestFit="1" customWidth="1"/>
    <col min="12297" max="12297" width="14.140625" style="45" customWidth="1"/>
    <col min="12298" max="12298" width="22.7109375" style="45" customWidth="1"/>
    <col min="12299" max="12299" width="15.85546875" style="45" customWidth="1"/>
    <col min="12300" max="12300" width="11.42578125" style="45" customWidth="1"/>
    <col min="12301" max="12301" width="13.140625" style="45" customWidth="1"/>
    <col min="12302" max="12302" width="11.5703125" style="45" customWidth="1"/>
    <col min="12303" max="12303" width="12.28515625" style="45" customWidth="1"/>
    <col min="12304" max="12304" width="13.85546875" style="45" customWidth="1"/>
    <col min="12305" max="12305" width="8.42578125" style="45" customWidth="1"/>
    <col min="12306" max="12306" width="9.7109375" style="45" customWidth="1"/>
    <col min="12307" max="12307" width="13" style="45" customWidth="1"/>
    <col min="12308" max="12308" width="12.140625" style="45" customWidth="1"/>
    <col min="12309" max="12309" width="14.140625" style="45" customWidth="1"/>
    <col min="12310" max="12310" width="18" style="45" customWidth="1"/>
    <col min="12311" max="12311" width="12.7109375" style="45" customWidth="1"/>
    <col min="12312" max="12315" width="9.140625" style="45"/>
    <col min="12316" max="12316" width="19.28515625" style="45" customWidth="1"/>
    <col min="12317" max="12317" width="8.28515625" style="45" customWidth="1"/>
    <col min="12318" max="12318" width="7.28515625" style="45" customWidth="1"/>
    <col min="12319" max="12319" width="11.7109375" style="45" customWidth="1"/>
    <col min="12320" max="12322" width="9.140625" style="45"/>
    <col min="12323" max="12323" width="15" style="45" customWidth="1"/>
    <col min="12324" max="12545" width="9.140625" style="45"/>
    <col min="12546" max="12546" width="11.140625" style="45" customWidth="1"/>
    <col min="12547" max="12547" width="55.7109375" style="45" customWidth="1"/>
    <col min="12548" max="12548" width="19.42578125" style="45" customWidth="1"/>
    <col min="12549" max="12549" width="0" style="45" hidden="1" customWidth="1"/>
    <col min="12550" max="12551" width="12.140625" style="45" customWidth="1"/>
    <col min="12552" max="12552" width="14.140625" style="45" bestFit="1" customWidth="1"/>
    <col min="12553" max="12553" width="14.140625" style="45" customWidth="1"/>
    <col min="12554" max="12554" width="22.7109375" style="45" customWidth="1"/>
    <col min="12555" max="12555" width="15.85546875" style="45" customWidth="1"/>
    <col min="12556" max="12556" width="11.42578125" style="45" customWidth="1"/>
    <col min="12557" max="12557" width="13.140625" style="45" customWidth="1"/>
    <col min="12558" max="12558" width="11.5703125" style="45" customWidth="1"/>
    <col min="12559" max="12559" width="12.28515625" style="45" customWidth="1"/>
    <col min="12560" max="12560" width="13.85546875" style="45" customWidth="1"/>
    <col min="12561" max="12561" width="8.42578125" style="45" customWidth="1"/>
    <col min="12562" max="12562" width="9.7109375" style="45" customWidth="1"/>
    <col min="12563" max="12563" width="13" style="45" customWidth="1"/>
    <col min="12564" max="12564" width="12.140625" style="45" customWidth="1"/>
    <col min="12565" max="12565" width="14.140625" style="45" customWidth="1"/>
    <col min="12566" max="12566" width="18" style="45" customWidth="1"/>
    <col min="12567" max="12567" width="12.7109375" style="45" customWidth="1"/>
    <col min="12568" max="12571" width="9.140625" style="45"/>
    <col min="12572" max="12572" width="19.28515625" style="45" customWidth="1"/>
    <col min="12573" max="12573" width="8.28515625" style="45" customWidth="1"/>
    <col min="12574" max="12574" width="7.28515625" style="45" customWidth="1"/>
    <col min="12575" max="12575" width="11.7109375" style="45" customWidth="1"/>
    <col min="12576" max="12578" width="9.140625" style="45"/>
    <col min="12579" max="12579" width="15" style="45" customWidth="1"/>
    <col min="12580" max="12801" width="9.140625" style="45"/>
    <col min="12802" max="12802" width="11.140625" style="45" customWidth="1"/>
    <col min="12803" max="12803" width="55.7109375" style="45" customWidth="1"/>
    <col min="12804" max="12804" width="19.42578125" style="45" customWidth="1"/>
    <col min="12805" max="12805" width="0" style="45" hidden="1" customWidth="1"/>
    <col min="12806" max="12807" width="12.140625" style="45" customWidth="1"/>
    <col min="12808" max="12808" width="14.140625" style="45" bestFit="1" customWidth="1"/>
    <col min="12809" max="12809" width="14.140625" style="45" customWidth="1"/>
    <col min="12810" max="12810" width="22.7109375" style="45" customWidth="1"/>
    <col min="12811" max="12811" width="15.85546875" style="45" customWidth="1"/>
    <col min="12812" max="12812" width="11.42578125" style="45" customWidth="1"/>
    <col min="12813" max="12813" width="13.140625" style="45" customWidth="1"/>
    <col min="12814" max="12814" width="11.5703125" style="45" customWidth="1"/>
    <col min="12815" max="12815" width="12.28515625" style="45" customWidth="1"/>
    <col min="12816" max="12816" width="13.85546875" style="45" customWidth="1"/>
    <col min="12817" max="12817" width="8.42578125" style="45" customWidth="1"/>
    <col min="12818" max="12818" width="9.7109375" style="45" customWidth="1"/>
    <col min="12819" max="12819" width="13" style="45" customWidth="1"/>
    <col min="12820" max="12820" width="12.140625" style="45" customWidth="1"/>
    <col min="12821" max="12821" width="14.140625" style="45" customWidth="1"/>
    <col min="12822" max="12822" width="18" style="45" customWidth="1"/>
    <col min="12823" max="12823" width="12.7109375" style="45" customWidth="1"/>
    <col min="12824" max="12827" width="9.140625" style="45"/>
    <col min="12828" max="12828" width="19.28515625" style="45" customWidth="1"/>
    <col min="12829" max="12829" width="8.28515625" style="45" customWidth="1"/>
    <col min="12830" max="12830" width="7.28515625" style="45" customWidth="1"/>
    <col min="12831" max="12831" width="11.7109375" style="45" customWidth="1"/>
    <col min="12832" max="12834" width="9.140625" style="45"/>
    <col min="12835" max="12835" width="15" style="45" customWidth="1"/>
    <col min="12836" max="13057" width="9.140625" style="45"/>
    <col min="13058" max="13058" width="11.140625" style="45" customWidth="1"/>
    <col min="13059" max="13059" width="55.7109375" style="45" customWidth="1"/>
    <col min="13060" max="13060" width="19.42578125" style="45" customWidth="1"/>
    <col min="13061" max="13061" width="0" style="45" hidden="1" customWidth="1"/>
    <col min="13062" max="13063" width="12.140625" style="45" customWidth="1"/>
    <col min="13064" max="13064" width="14.140625" style="45" bestFit="1" customWidth="1"/>
    <col min="13065" max="13065" width="14.140625" style="45" customWidth="1"/>
    <col min="13066" max="13066" width="22.7109375" style="45" customWidth="1"/>
    <col min="13067" max="13067" width="15.85546875" style="45" customWidth="1"/>
    <col min="13068" max="13068" width="11.42578125" style="45" customWidth="1"/>
    <col min="13069" max="13069" width="13.140625" style="45" customWidth="1"/>
    <col min="13070" max="13070" width="11.5703125" style="45" customWidth="1"/>
    <col min="13071" max="13071" width="12.28515625" style="45" customWidth="1"/>
    <col min="13072" max="13072" width="13.85546875" style="45" customWidth="1"/>
    <col min="13073" max="13073" width="8.42578125" style="45" customWidth="1"/>
    <col min="13074" max="13074" width="9.7109375" style="45" customWidth="1"/>
    <col min="13075" max="13075" width="13" style="45" customWidth="1"/>
    <col min="13076" max="13076" width="12.140625" style="45" customWidth="1"/>
    <col min="13077" max="13077" width="14.140625" style="45" customWidth="1"/>
    <col min="13078" max="13078" width="18" style="45" customWidth="1"/>
    <col min="13079" max="13079" width="12.7109375" style="45" customWidth="1"/>
    <col min="13080" max="13083" width="9.140625" style="45"/>
    <col min="13084" max="13084" width="19.28515625" style="45" customWidth="1"/>
    <col min="13085" max="13085" width="8.28515625" style="45" customWidth="1"/>
    <col min="13086" max="13086" width="7.28515625" style="45" customWidth="1"/>
    <col min="13087" max="13087" width="11.7109375" style="45" customWidth="1"/>
    <col min="13088" max="13090" width="9.140625" style="45"/>
    <col min="13091" max="13091" width="15" style="45" customWidth="1"/>
    <col min="13092" max="13313" width="9.140625" style="45"/>
    <col min="13314" max="13314" width="11.140625" style="45" customWidth="1"/>
    <col min="13315" max="13315" width="55.7109375" style="45" customWidth="1"/>
    <col min="13316" max="13316" width="19.42578125" style="45" customWidth="1"/>
    <col min="13317" max="13317" width="0" style="45" hidden="1" customWidth="1"/>
    <col min="13318" max="13319" width="12.140625" style="45" customWidth="1"/>
    <col min="13320" max="13320" width="14.140625" style="45" bestFit="1" customWidth="1"/>
    <col min="13321" max="13321" width="14.140625" style="45" customWidth="1"/>
    <col min="13322" max="13322" width="22.7109375" style="45" customWidth="1"/>
    <col min="13323" max="13323" width="15.85546875" style="45" customWidth="1"/>
    <col min="13324" max="13324" width="11.42578125" style="45" customWidth="1"/>
    <col min="13325" max="13325" width="13.140625" style="45" customWidth="1"/>
    <col min="13326" max="13326" width="11.5703125" style="45" customWidth="1"/>
    <col min="13327" max="13327" width="12.28515625" style="45" customWidth="1"/>
    <col min="13328" max="13328" width="13.85546875" style="45" customWidth="1"/>
    <col min="13329" max="13329" width="8.42578125" style="45" customWidth="1"/>
    <col min="13330" max="13330" width="9.7109375" style="45" customWidth="1"/>
    <col min="13331" max="13331" width="13" style="45" customWidth="1"/>
    <col min="13332" max="13332" width="12.140625" style="45" customWidth="1"/>
    <col min="13333" max="13333" width="14.140625" style="45" customWidth="1"/>
    <col min="13334" max="13334" width="18" style="45" customWidth="1"/>
    <col min="13335" max="13335" width="12.7109375" style="45" customWidth="1"/>
    <col min="13336" max="13339" width="9.140625" style="45"/>
    <col min="13340" max="13340" width="19.28515625" style="45" customWidth="1"/>
    <col min="13341" max="13341" width="8.28515625" style="45" customWidth="1"/>
    <col min="13342" max="13342" width="7.28515625" style="45" customWidth="1"/>
    <col min="13343" max="13343" width="11.7109375" style="45" customWidth="1"/>
    <col min="13344" max="13346" width="9.140625" style="45"/>
    <col min="13347" max="13347" width="15" style="45" customWidth="1"/>
    <col min="13348" max="13569" width="9.140625" style="45"/>
    <col min="13570" max="13570" width="11.140625" style="45" customWidth="1"/>
    <col min="13571" max="13571" width="55.7109375" style="45" customWidth="1"/>
    <col min="13572" max="13572" width="19.42578125" style="45" customWidth="1"/>
    <col min="13573" max="13573" width="0" style="45" hidden="1" customWidth="1"/>
    <col min="13574" max="13575" width="12.140625" style="45" customWidth="1"/>
    <col min="13576" max="13576" width="14.140625" style="45" bestFit="1" customWidth="1"/>
    <col min="13577" max="13577" width="14.140625" style="45" customWidth="1"/>
    <col min="13578" max="13578" width="22.7109375" style="45" customWidth="1"/>
    <col min="13579" max="13579" width="15.85546875" style="45" customWidth="1"/>
    <col min="13580" max="13580" width="11.42578125" style="45" customWidth="1"/>
    <col min="13581" max="13581" width="13.140625" style="45" customWidth="1"/>
    <col min="13582" max="13582" width="11.5703125" style="45" customWidth="1"/>
    <col min="13583" max="13583" width="12.28515625" style="45" customWidth="1"/>
    <col min="13584" max="13584" width="13.85546875" style="45" customWidth="1"/>
    <col min="13585" max="13585" width="8.42578125" style="45" customWidth="1"/>
    <col min="13586" max="13586" width="9.7109375" style="45" customWidth="1"/>
    <col min="13587" max="13587" width="13" style="45" customWidth="1"/>
    <col min="13588" max="13588" width="12.140625" style="45" customWidth="1"/>
    <col min="13589" max="13589" width="14.140625" style="45" customWidth="1"/>
    <col min="13590" max="13590" width="18" style="45" customWidth="1"/>
    <col min="13591" max="13591" width="12.7109375" style="45" customWidth="1"/>
    <col min="13592" max="13595" width="9.140625" style="45"/>
    <col min="13596" max="13596" width="19.28515625" style="45" customWidth="1"/>
    <col min="13597" max="13597" width="8.28515625" style="45" customWidth="1"/>
    <col min="13598" max="13598" width="7.28515625" style="45" customWidth="1"/>
    <col min="13599" max="13599" width="11.7109375" style="45" customWidth="1"/>
    <col min="13600" max="13602" width="9.140625" style="45"/>
    <col min="13603" max="13603" width="15" style="45" customWidth="1"/>
    <col min="13604" max="13825" width="9.140625" style="45"/>
    <col min="13826" max="13826" width="11.140625" style="45" customWidth="1"/>
    <col min="13827" max="13827" width="55.7109375" style="45" customWidth="1"/>
    <col min="13828" max="13828" width="19.42578125" style="45" customWidth="1"/>
    <col min="13829" max="13829" width="0" style="45" hidden="1" customWidth="1"/>
    <col min="13830" max="13831" width="12.140625" style="45" customWidth="1"/>
    <col min="13832" max="13832" width="14.140625" style="45" bestFit="1" customWidth="1"/>
    <col min="13833" max="13833" width="14.140625" style="45" customWidth="1"/>
    <col min="13834" max="13834" width="22.7109375" style="45" customWidth="1"/>
    <col min="13835" max="13835" width="15.85546875" style="45" customWidth="1"/>
    <col min="13836" max="13836" width="11.42578125" style="45" customWidth="1"/>
    <col min="13837" max="13837" width="13.140625" style="45" customWidth="1"/>
    <col min="13838" max="13838" width="11.5703125" style="45" customWidth="1"/>
    <col min="13839" max="13839" width="12.28515625" style="45" customWidth="1"/>
    <col min="13840" max="13840" width="13.85546875" style="45" customWidth="1"/>
    <col min="13841" max="13841" width="8.42578125" style="45" customWidth="1"/>
    <col min="13842" max="13842" width="9.7109375" style="45" customWidth="1"/>
    <col min="13843" max="13843" width="13" style="45" customWidth="1"/>
    <col min="13844" max="13844" width="12.140625" style="45" customWidth="1"/>
    <col min="13845" max="13845" width="14.140625" style="45" customWidth="1"/>
    <col min="13846" max="13846" width="18" style="45" customWidth="1"/>
    <col min="13847" max="13847" width="12.7109375" style="45" customWidth="1"/>
    <col min="13848" max="13851" width="9.140625" style="45"/>
    <col min="13852" max="13852" width="19.28515625" style="45" customWidth="1"/>
    <col min="13853" max="13853" width="8.28515625" style="45" customWidth="1"/>
    <col min="13854" max="13854" width="7.28515625" style="45" customWidth="1"/>
    <col min="13855" max="13855" width="11.7109375" style="45" customWidth="1"/>
    <col min="13856" max="13858" width="9.140625" style="45"/>
    <col min="13859" max="13859" width="15" style="45" customWidth="1"/>
    <col min="13860" max="14081" width="9.140625" style="45"/>
    <col min="14082" max="14082" width="11.140625" style="45" customWidth="1"/>
    <col min="14083" max="14083" width="55.7109375" style="45" customWidth="1"/>
    <col min="14084" max="14084" width="19.42578125" style="45" customWidth="1"/>
    <col min="14085" max="14085" width="0" style="45" hidden="1" customWidth="1"/>
    <col min="14086" max="14087" width="12.140625" style="45" customWidth="1"/>
    <col min="14088" max="14088" width="14.140625" style="45" bestFit="1" customWidth="1"/>
    <col min="14089" max="14089" width="14.140625" style="45" customWidth="1"/>
    <col min="14090" max="14090" width="22.7109375" style="45" customWidth="1"/>
    <col min="14091" max="14091" width="15.85546875" style="45" customWidth="1"/>
    <col min="14092" max="14092" width="11.42578125" style="45" customWidth="1"/>
    <col min="14093" max="14093" width="13.140625" style="45" customWidth="1"/>
    <col min="14094" max="14094" width="11.5703125" style="45" customWidth="1"/>
    <col min="14095" max="14095" width="12.28515625" style="45" customWidth="1"/>
    <col min="14096" max="14096" width="13.85546875" style="45" customWidth="1"/>
    <col min="14097" max="14097" width="8.42578125" style="45" customWidth="1"/>
    <col min="14098" max="14098" width="9.7109375" style="45" customWidth="1"/>
    <col min="14099" max="14099" width="13" style="45" customWidth="1"/>
    <col min="14100" max="14100" width="12.140625" style="45" customWidth="1"/>
    <col min="14101" max="14101" width="14.140625" style="45" customWidth="1"/>
    <col min="14102" max="14102" width="18" style="45" customWidth="1"/>
    <col min="14103" max="14103" width="12.7109375" style="45" customWidth="1"/>
    <col min="14104" max="14107" width="9.140625" style="45"/>
    <col min="14108" max="14108" width="19.28515625" style="45" customWidth="1"/>
    <col min="14109" max="14109" width="8.28515625" style="45" customWidth="1"/>
    <col min="14110" max="14110" width="7.28515625" style="45" customWidth="1"/>
    <col min="14111" max="14111" width="11.7109375" style="45" customWidth="1"/>
    <col min="14112" max="14114" width="9.140625" style="45"/>
    <col min="14115" max="14115" width="15" style="45" customWidth="1"/>
    <col min="14116" max="14337" width="9.140625" style="45"/>
    <col min="14338" max="14338" width="11.140625" style="45" customWidth="1"/>
    <col min="14339" max="14339" width="55.7109375" style="45" customWidth="1"/>
    <col min="14340" max="14340" width="19.42578125" style="45" customWidth="1"/>
    <col min="14341" max="14341" width="0" style="45" hidden="1" customWidth="1"/>
    <col min="14342" max="14343" width="12.140625" style="45" customWidth="1"/>
    <col min="14344" max="14344" width="14.140625" style="45" bestFit="1" customWidth="1"/>
    <col min="14345" max="14345" width="14.140625" style="45" customWidth="1"/>
    <col min="14346" max="14346" width="22.7109375" style="45" customWidth="1"/>
    <col min="14347" max="14347" width="15.85546875" style="45" customWidth="1"/>
    <col min="14348" max="14348" width="11.42578125" style="45" customWidth="1"/>
    <col min="14349" max="14349" width="13.140625" style="45" customWidth="1"/>
    <col min="14350" max="14350" width="11.5703125" style="45" customWidth="1"/>
    <col min="14351" max="14351" width="12.28515625" style="45" customWidth="1"/>
    <col min="14352" max="14352" width="13.85546875" style="45" customWidth="1"/>
    <col min="14353" max="14353" width="8.42578125" style="45" customWidth="1"/>
    <col min="14354" max="14354" width="9.7109375" style="45" customWidth="1"/>
    <col min="14355" max="14355" width="13" style="45" customWidth="1"/>
    <col min="14356" max="14356" width="12.140625" style="45" customWidth="1"/>
    <col min="14357" max="14357" width="14.140625" style="45" customWidth="1"/>
    <col min="14358" max="14358" width="18" style="45" customWidth="1"/>
    <col min="14359" max="14359" width="12.7109375" style="45" customWidth="1"/>
    <col min="14360" max="14363" width="9.140625" style="45"/>
    <col min="14364" max="14364" width="19.28515625" style="45" customWidth="1"/>
    <col min="14365" max="14365" width="8.28515625" style="45" customWidth="1"/>
    <col min="14366" max="14366" width="7.28515625" style="45" customWidth="1"/>
    <col min="14367" max="14367" width="11.7109375" style="45" customWidth="1"/>
    <col min="14368" max="14370" width="9.140625" style="45"/>
    <col min="14371" max="14371" width="15" style="45" customWidth="1"/>
    <col min="14372" max="14593" width="9.140625" style="45"/>
    <col min="14594" max="14594" width="11.140625" style="45" customWidth="1"/>
    <col min="14595" max="14595" width="55.7109375" style="45" customWidth="1"/>
    <col min="14596" max="14596" width="19.42578125" style="45" customWidth="1"/>
    <col min="14597" max="14597" width="0" style="45" hidden="1" customWidth="1"/>
    <col min="14598" max="14599" width="12.140625" style="45" customWidth="1"/>
    <col min="14600" max="14600" width="14.140625" style="45" bestFit="1" customWidth="1"/>
    <col min="14601" max="14601" width="14.140625" style="45" customWidth="1"/>
    <col min="14602" max="14602" width="22.7109375" style="45" customWidth="1"/>
    <col min="14603" max="14603" width="15.85546875" style="45" customWidth="1"/>
    <col min="14604" max="14604" width="11.42578125" style="45" customWidth="1"/>
    <col min="14605" max="14605" width="13.140625" style="45" customWidth="1"/>
    <col min="14606" max="14606" width="11.5703125" style="45" customWidth="1"/>
    <col min="14607" max="14607" width="12.28515625" style="45" customWidth="1"/>
    <col min="14608" max="14608" width="13.85546875" style="45" customWidth="1"/>
    <col min="14609" max="14609" width="8.42578125" style="45" customWidth="1"/>
    <col min="14610" max="14610" width="9.7109375" style="45" customWidth="1"/>
    <col min="14611" max="14611" width="13" style="45" customWidth="1"/>
    <col min="14612" max="14612" width="12.140625" style="45" customWidth="1"/>
    <col min="14613" max="14613" width="14.140625" style="45" customWidth="1"/>
    <col min="14614" max="14614" width="18" style="45" customWidth="1"/>
    <col min="14615" max="14615" width="12.7109375" style="45" customWidth="1"/>
    <col min="14616" max="14619" width="9.140625" style="45"/>
    <col min="14620" max="14620" width="19.28515625" style="45" customWidth="1"/>
    <col min="14621" max="14621" width="8.28515625" style="45" customWidth="1"/>
    <col min="14622" max="14622" width="7.28515625" style="45" customWidth="1"/>
    <col min="14623" max="14623" width="11.7109375" style="45" customWidth="1"/>
    <col min="14624" max="14626" width="9.140625" style="45"/>
    <col min="14627" max="14627" width="15" style="45" customWidth="1"/>
    <col min="14628" max="14849" width="9.140625" style="45"/>
    <col min="14850" max="14850" width="11.140625" style="45" customWidth="1"/>
    <col min="14851" max="14851" width="55.7109375" style="45" customWidth="1"/>
    <col min="14852" max="14852" width="19.42578125" style="45" customWidth="1"/>
    <col min="14853" max="14853" width="0" style="45" hidden="1" customWidth="1"/>
    <col min="14854" max="14855" width="12.140625" style="45" customWidth="1"/>
    <col min="14856" max="14856" width="14.140625" style="45" bestFit="1" customWidth="1"/>
    <col min="14857" max="14857" width="14.140625" style="45" customWidth="1"/>
    <col min="14858" max="14858" width="22.7109375" style="45" customWidth="1"/>
    <col min="14859" max="14859" width="15.85546875" style="45" customWidth="1"/>
    <col min="14860" max="14860" width="11.42578125" style="45" customWidth="1"/>
    <col min="14861" max="14861" width="13.140625" style="45" customWidth="1"/>
    <col min="14862" max="14862" width="11.5703125" style="45" customWidth="1"/>
    <col min="14863" max="14863" width="12.28515625" style="45" customWidth="1"/>
    <col min="14864" max="14864" width="13.85546875" style="45" customWidth="1"/>
    <col min="14865" max="14865" width="8.42578125" style="45" customWidth="1"/>
    <col min="14866" max="14866" width="9.7109375" style="45" customWidth="1"/>
    <col min="14867" max="14867" width="13" style="45" customWidth="1"/>
    <col min="14868" max="14868" width="12.140625" style="45" customWidth="1"/>
    <col min="14869" max="14869" width="14.140625" style="45" customWidth="1"/>
    <col min="14870" max="14870" width="18" style="45" customWidth="1"/>
    <col min="14871" max="14871" width="12.7109375" style="45" customWidth="1"/>
    <col min="14872" max="14875" width="9.140625" style="45"/>
    <col min="14876" max="14876" width="19.28515625" style="45" customWidth="1"/>
    <col min="14877" max="14877" width="8.28515625" style="45" customWidth="1"/>
    <col min="14878" max="14878" width="7.28515625" style="45" customWidth="1"/>
    <col min="14879" max="14879" width="11.7109375" style="45" customWidth="1"/>
    <col min="14880" max="14882" width="9.140625" style="45"/>
    <col min="14883" max="14883" width="15" style="45" customWidth="1"/>
    <col min="14884" max="15105" width="9.140625" style="45"/>
    <col min="15106" max="15106" width="11.140625" style="45" customWidth="1"/>
    <col min="15107" max="15107" width="55.7109375" style="45" customWidth="1"/>
    <col min="15108" max="15108" width="19.42578125" style="45" customWidth="1"/>
    <col min="15109" max="15109" width="0" style="45" hidden="1" customWidth="1"/>
    <col min="15110" max="15111" width="12.140625" style="45" customWidth="1"/>
    <col min="15112" max="15112" width="14.140625" style="45" bestFit="1" customWidth="1"/>
    <col min="15113" max="15113" width="14.140625" style="45" customWidth="1"/>
    <col min="15114" max="15114" width="22.7109375" style="45" customWidth="1"/>
    <col min="15115" max="15115" width="15.85546875" style="45" customWidth="1"/>
    <col min="15116" max="15116" width="11.42578125" style="45" customWidth="1"/>
    <col min="15117" max="15117" width="13.140625" style="45" customWidth="1"/>
    <col min="15118" max="15118" width="11.5703125" style="45" customWidth="1"/>
    <col min="15119" max="15119" width="12.28515625" style="45" customWidth="1"/>
    <col min="15120" max="15120" width="13.85546875" style="45" customWidth="1"/>
    <col min="15121" max="15121" width="8.42578125" style="45" customWidth="1"/>
    <col min="15122" max="15122" width="9.7109375" style="45" customWidth="1"/>
    <col min="15123" max="15123" width="13" style="45" customWidth="1"/>
    <col min="15124" max="15124" width="12.140625" style="45" customWidth="1"/>
    <col min="15125" max="15125" width="14.140625" style="45" customWidth="1"/>
    <col min="15126" max="15126" width="18" style="45" customWidth="1"/>
    <col min="15127" max="15127" width="12.7109375" style="45" customWidth="1"/>
    <col min="15128" max="15131" width="9.140625" style="45"/>
    <col min="15132" max="15132" width="19.28515625" style="45" customWidth="1"/>
    <col min="15133" max="15133" width="8.28515625" style="45" customWidth="1"/>
    <col min="15134" max="15134" width="7.28515625" style="45" customWidth="1"/>
    <col min="15135" max="15135" width="11.7109375" style="45" customWidth="1"/>
    <col min="15136" max="15138" width="9.140625" style="45"/>
    <col min="15139" max="15139" width="15" style="45" customWidth="1"/>
    <col min="15140" max="15361" width="9.140625" style="45"/>
    <col min="15362" max="15362" width="11.140625" style="45" customWidth="1"/>
    <col min="15363" max="15363" width="55.7109375" style="45" customWidth="1"/>
    <col min="15364" max="15364" width="19.42578125" style="45" customWidth="1"/>
    <col min="15365" max="15365" width="0" style="45" hidden="1" customWidth="1"/>
    <col min="15366" max="15367" width="12.140625" style="45" customWidth="1"/>
    <col min="15368" max="15368" width="14.140625" style="45" bestFit="1" customWidth="1"/>
    <col min="15369" max="15369" width="14.140625" style="45" customWidth="1"/>
    <col min="15370" max="15370" width="22.7109375" style="45" customWidth="1"/>
    <col min="15371" max="15371" width="15.85546875" style="45" customWidth="1"/>
    <col min="15372" max="15372" width="11.42578125" style="45" customWidth="1"/>
    <col min="15373" max="15373" width="13.140625" style="45" customWidth="1"/>
    <col min="15374" max="15374" width="11.5703125" style="45" customWidth="1"/>
    <col min="15375" max="15375" width="12.28515625" style="45" customWidth="1"/>
    <col min="15376" max="15376" width="13.85546875" style="45" customWidth="1"/>
    <col min="15377" max="15377" width="8.42578125" style="45" customWidth="1"/>
    <col min="15378" max="15378" width="9.7109375" style="45" customWidth="1"/>
    <col min="15379" max="15379" width="13" style="45" customWidth="1"/>
    <col min="15380" max="15380" width="12.140625" style="45" customWidth="1"/>
    <col min="15381" max="15381" width="14.140625" style="45" customWidth="1"/>
    <col min="15382" max="15382" width="18" style="45" customWidth="1"/>
    <col min="15383" max="15383" width="12.7109375" style="45" customWidth="1"/>
    <col min="15384" max="15387" width="9.140625" style="45"/>
    <col min="15388" max="15388" width="19.28515625" style="45" customWidth="1"/>
    <col min="15389" max="15389" width="8.28515625" style="45" customWidth="1"/>
    <col min="15390" max="15390" width="7.28515625" style="45" customWidth="1"/>
    <col min="15391" max="15391" width="11.7109375" style="45" customWidth="1"/>
    <col min="15392" max="15394" width="9.140625" style="45"/>
    <col min="15395" max="15395" width="15" style="45" customWidth="1"/>
    <col min="15396" max="15617" width="9.140625" style="45"/>
    <col min="15618" max="15618" width="11.140625" style="45" customWidth="1"/>
    <col min="15619" max="15619" width="55.7109375" style="45" customWidth="1"/>
    <col min="15620" max="15620" width="19.42578125" style="45" customWidth="1"/>
    <col min="15621" max="15621" width="0" style="45" hidden="1" customWidth="1"/>
    <col min="15622" max="15623" width="12.140625" style="45" customWidth="1"/>
    <col min="15624" max="15624" width="14.140625" style="45" bestFit="1" customWidth="1"/>
    <col min="15625" max="15625" width="14.140625" style="45" customWidth="1"/>
    <col min="15626" max="15626" width="22.7109375" style="45" customWidth="1"/>
    <col min="15627" max="15627" width="15.85546875" style="45" customWidth="1"/>
    <col min="15628" max="15628" width="11.42578125" style="45" customWidth="1"/>
    <col min="15629" max="15629" width="13.140625" style="45" customWidth="1"/>
    <col min="15630" max="15630" width="11.5703125" style="45" customWidth="1"/>
    <col min="15631" max="15631" width="12.28515625" style="45" customWidth="1"/>
    <col min="15632" max="15632" width="13.85546875" style="45" customWidth="1"/>
    <col min="15633" max="15633" width="8.42578125" style="45" customWidth="1"/>
    <col min="15634" max="15634" width="9.7109375" style="45" customWidth="1"/>
    <col min="15635" max="15635" width="13" style="45" customWidth="1"/>
    <col min="15636" max="15636" width="12.140625" style="45" customWidth="1"/>
    <col min="15637" max="15637" width="14.140625" style="45" customWidth="1"/>
    <col min="15638" max="15638" width="18" style="45" customWidth="1"/>
    <col min="15639" max="15639" width="12.7109375" style="45" customWidth="1"/>
    <col min="15640" max="15643" width="9.140625" style="45"/>
    <col min="15644" max="15644" width="19.28515625" style="45" customWidth="1"/>
    <col min="15645" max="15645" width="8.28515625" style="45" customWidth="1"/>
    <col min="15646" max="15646" width="7.28515625" style="45" customWidth="1"/>
    <col min="15647" max="15647" width="11.7109375" style="45" customWidth="1"/>
    <col min="15648" max="15650" width="9.140625" style="45"/>
    <col min="15651" max="15651" width="15" style="45" customWidth="1"/>
    <col min="15652" max="15873" width="9.140625" style="45"/>
    <col min="15874" max="15874" width="11.140625" style="45" customWidth="1"/>
    <col min="15875" max="15875" width="55.7109375" style="45" customWidth="1"/>
    <col min="15876" max="15876" width="19.42578125" style="45" customWidth="1"/>
    <col min="15877" max="15877" width="0" style="45" hidden="1" customWidth="1"/>
    <col min="15878" max="15879" width="12.140625" style="45" customWidth="1"/>
    <col min="15880" max="15880" width="14.140625" style="45" bestFit="1" customWidth="1"/>
    <col min="15881" max="15881" width="14.140625" style="45" customWidth="1"/>
    <col min="15882" max="15882" width="22.7109375" style="45" customWidth="1"/>
    <col min="15883" max="15883" width="15.85546875" style="45" customWidth="1"/>
    <col min="15884" max="15884" width="11.42578125" style="45" customWidth="1"/>
    <col min="15885" max="15885" width="13.140625" style="45" customWidth="1"/>
    <col min="15886" max="15886" width="11.5703125" style="45" customWidth="1"/>
    <col min="15887" max="15887" width="12.28515625" style="45" customWidth="1"/>
    <col min="15888" max="15888" width="13.85546875" style="45" customWidth="1"/>
    <col min="15889" max="15889" width="8.42578125" style="45" customWidth="1"/>
    <col min="15890" max="15890" width="9.7109375" style="45" customWidth="1"/>
    <col min="15891" max="15891" width="13" style="45" customWidth="1"/>
    <col min="15892" max="15892" width="12.140625" style="45" customWidth="1"/>
    <col min="15893" max="15893" width="14.140625" style="45" customWidth="1"/>
    <col min="15894" max="15894" width="18" style="45" customWidth="1"/>
    <col min="15895" max="15895" width="12.7109375" style="45" customWidth="1"/>
    <col min="15896" max="15899" width="9.140625" style="45"/>
    <col min="15900" max="15900" width="19.28515625" style="45" customWidth="1"/>
    <col min="15901" max="15901" width="8.28515625" style="45" customWidth="1"/>
    <col min="15902" max="15902" width="7.28515625" style="45" customWidth="1"/>
    <col min="15903" max="15903" width="11.7109375" style="45" customWidth="1"/>
    <col min="15904" max="15906" width="9.140625" style="45"/>
    <col min="15907" max="15907" width="15" style="45" customWidth="1"/>
    <col min="15908" max="16129" width="9.140625" style="45"/>
    <col min="16130" max="16130" width="11.140625" style="45" customWidth="1"/>
    <col min="16131" max="16131" width="55.7109375" style="45" customWidth="1"/>
    <col min="16132" max="16132" width="19.42578125" style="45" customWidth="1"/>
    <col min="16133" max="16133" width="0" style="45" hidden="1" customWidth="1"/>
    <col min="16134" max="16135" width="12.140625" style="45" customWidth="1"/>
    <col min="16136" max="16136" width="14.140625" style="45" bestFit="1" customWidth="1"/>
    <col min="16137" max="16137" width="14.140625" style="45" customWidth="1"/>
    <col min="16138" max="16138" width="22.7109375" style="45" customWidth="1"/>
    <col min="16139" max="16139" width="15.85546875" style="45" customWidth="1"/>
    <col min="16140" max="16140" width="11.42578125" style="45" customWidth="1"/>
    <col min="16141" max="16141" width="13.140625" style="45" customWidth="1"/>
    <col min="16142" max="16142" width="11.5703125" style="45" customWidth="1"/>
    <col min="16143" max="16143" width="12.28515625" style="45" customWidth="1"/>
    <col min="16144" max="16144" width="13.85546875" style="45" customWidth="1"/>
    <col min="16145" max="16145" width="8.42578125" style="45" customWidth="1"/>
    <col min="16146" max="16146" width="9.7109375" style="45" customWidth="1"/>
    <col min="16147" max="16147" width="13" style="45" customWidth="1"/>
    <col min="16148" max="16148" width="12.140625" style="45" customWidth="1"/>
    <col min="16149" max="16149" width="14.140625" style="45" customWidth="1"/>
    <col min="16150" max="16150" width="18" style="45" customWidth="1"/>
    <col min="16151" max="16151" width="12.7109375" style="45" customWidth="1"/>
    <col min="16152" max="16155" width="9.140625" style="45"/>
    <col min="16156" max="16156" width="19.28515625" style="45" customWidth="1"/>
    <col min="16157" max="16157" width="8.28515625" style="45" customWidth="1"/>
    <col min="16158" max="16158" width="7.28515625" style="45" customWidth="1"/>
    <col min="16159" max="16159" width="11.7109375" style="45" customWidth="1"/>
    <col min="16160" max="16162" width="9.140625" style="45"/>
    <col min="16163" max="16163" width="15" style="45" customWidth="1"/>
    <col min="16164" max="16384" width="9.140625" style="45"/>
  </cols>
  <sheetData>
    <row r="1" spans="2:39" x14ac:dyDescent="0.25">
      <c r="B1" s="43"/>
      <c r="C1" s="43"/>
      <c r="D1" s="44" t="s">
        <v>5</v>
      </c>
      <c r="E1" s="43"/>
      <c r="F1" s="43"/>
      <c r="G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2:39" x14ac:dyDescent="0.25">
      <c r="B2" s="43"/>
      <c r="C2" s="46"/>
      <c r="D2" s="47" t="s">
        <v>40</v>
      </c>
      <c r="E2" s="43"/>
      <c r="F2" s="43"/>
      <c r="G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spans="2:39" x14ac:dyDescent="0.25">
      <c r="B3" s="43"/>
      <c r="D3" s="5" t="s">
        <v>41</v>
      </c>
      <c r="E3" s="43"/>
      <c r="F3" s="43"/>
      <c r="G3" s="43"/>
      <c r="I3" s="43"/>
      <c r="J3" s="43"/>
      <c r="K3" s="43"/>
      <c r="L3" s="43"/>
      <c r="M3" s="43"/>
      <c r="O3" s="43"/>
      <c r="P3" s="43"/>
      <c r="Q3" s="43"/>
      <c r="R3" s="43"/>
      <c r="S3" s="43"/>
      <c r="T3" s="43"/>
    </row>
    <row r="4" spans="2:39" x14ac:dyDescent="0.25">
      <c r="B4" s="269" t="s">
        <v>6</v>
      </c>
      <c r="C4" s="269"/>
      <c r="D4" s="269"/>
      <c r="E4" s="48"/>
      <c r="F4" s="48"/>
      <c r="G4" s="48"/>
      <c r="H4" s="48"/>
      <c r="I4" s="43"/>
      <c r="J4" s="43"/>
      <c r="K4" s="43"/>
      <c r="L4" s="43"/>
      <c r="M4" s="43"/>
      <c r="N4" s="43"/>
      <c r="O4" s="43"/>
      <c r="P4" s="43"/>
      <c r="Q4" s="43"/>
      <c r="R4" s="43"/>
      <c r="S4" s="49"/>
      <c r="T4" s="43"/>
    </row>
    <row r="5" spans="2:39" ht="18" x14ac:dyDescent="0.25">
      <c r="B5" s="270" t="s">
        <v>42</v>
      </c>
      <c r="C5" s="270"/>
      <c r="D5" s="270"/>
      <c r="E5" s="50"/>
      <c r="F5" s="50"/>
      <c r="G5" s="48"/>
      <c r="H5" s="48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2:39" ht="18" x14ac:dyDescent="0.25">
      <c r="B6" s="270" t="str">
        <f>PBER!A9</f>
        <v>Brownfield Expansion of Durgapur Steel Plant</v>
      </c>
      <c r="C6" s="270"/>
      <c r="D6" s="270"/>
      <c r="E6" s="50"/>
      <c r="F6" s="50"/>
      <c r="G6" s="48"/>
      <c r="H6" s="48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</row>
    <row r="7" spans="2:39" ht="18" x14ac:dyDescent="0.25">
      <c r="B7" s="270" t="str">
        <f>PBER!A11</f>
        <v>BALANCE OF PLANT (PACKAGE 5)</v>
      </c>
      <c r="C7" s="270"/>
      <c r="D7" s="270"/>
      <c r="E7" s="50"/>
      <c r="F7" s="50"/>
      <c r="G7" s="48"/>
      <c r="H7" s="48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</row>
    <row r="8" spans="2:39" x14ac:dyDescent="0.25">
      <c r="B8" s="269" t="s">
        <v>43</v>
      </c>
      <c r="C8" s="269"/>
      <c r="D8" s="269"/>
      <c r="E8" s="48"/>
      <c r="F8" s="48"/>
      <c r="G8" s="48"/>
      <c r="H8" s="48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</row>
    <row r="9" spans="2:39" x14ac:dyDescent="0.25">
      <c r="B9" s="269" t="s">
        <v>44</v>
      </c>
      <c r="C9" s="269"/>
      <c r="D9" s="269"/>
      <c r="E9" s="48"/>
      <c r="F9" s="48"/>
      <c r="G9" s="48"/>
      <c r="H9" s="48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</row>
    <row r="10" spans="2:39" ht="16.5" thickBot="1" x14ac:dyDescent="0.3">
      <c r="B10" s="51"/>
      <c r="D10" s="52" t="str">
        <f>[1]PBER!E13</f>
        <v>Rs. Crore</v>
      </c>
      <c r="E10" s="53"/>
      <c r="F10" s="54"/>
      <c r="G10" s="55"/>
      <c r="H10" s="56"/>
      <c r="I10" s="48"/>
      <c r="J10" s="57"/>
      <c r="K10" s="57"/>
      <c r="L10" s="57"/>
      <c r="M10" s="57"/>
      <c r="N10" s="57"/>
      <c r="O10" s="57"/>
      <c r="P10" s="57"/>
      <c r="Q10" s="57"/>
      <c r="R10" s="43"/>
      <c r="S10" s="43"/>
      <c r="T10" s="43"/>
      <c r="V10" s="56"/>
      <c r="W10" s="58"/>
      <c r="X10" s="58"/>
      <c r="Y10" s="59"/>
      <c r="Z10" s="58"/>
      <c r="AH10" s="58"/>
      <c r="AI10" s="58"/>
      <c r="AJ10" s="58"/>
      <c r="AK10" s="58"/>
      <c r="AL10" s="58"/>
      <c r="AM10" s="58"/>
    </row>
    <row r="11" spans="2:39" s="64" customFormat="1" ht="16.5" thickBot="1" x14ac:dyDescent="0.3">
      <c r="B11" s="60" t="s">
        <v>8</v>
      </c>
      <c r="C11" s="61" t="s">
        <v>9</v>
      </c>
      <c r="D11" s="62" t="s">
        <v>1</v>
      </c>
      <c r="E11" s="63"/>
      <c r="G11" s="65"/>
      <c r="H11" s="66"/>
      <c r="I11" s="66"/>
      <c r="J11" s="66"/>
      <c r="K11" s="66"/>
      <c r="L11" s="67"/>
      <c r="M11" s="67"/>
      <c r="N11" s="67"/>
      <c r="O11" s="67"/>
      <c r="P11" s="68"/>
      <c r="Q11" s="63"/>
      <c r="R11" s="68"/>
      <c r="S11" s="69"/>
      <c r="T11" s="70"/>
      <c r="U11" s="70"/>
      <c r="V11" s="70"/>
      <c r="W11" s="70"/>
      <c r="X11" s="68"/>
      <c r="Y11" s="68"/>
      <c r="Z11" s="68"/>
      <c r="AA11" s="68"/>
      <c r="AB11" s="71"/>
      <c r="AE11" s="72"/>
      <c r="AF11" s="70"/>
      <c r="AG11" s="70"/>
      <c r="AH11" s="70"/>
      <c r="AI11" s="70"/>
      <c r="AJ11" s="70"/>
    </row>
    <row r="12" spans="2:39" s="64" customFormat="1" x14ac:dyDescent="0.25">
      <c r="B12" s="73">
        <v>1</v>
      </c>
      <c r="C12" s="74" t="str">
        <f>PBER!B15</f>
        <v xml:space="preserve">Design &amp; Engineering </v>
      </c>
      <c r="D12" s="75">
        <f>PBER!D15</f>
        <v>1.534</v>
      </c>
      <c r="E12" s="76"/>
      <c r="F12" s="77"/>
      <c r="G12" s="65"/>
      <c r="H12" s="78"/>
      <c r="I12" s="79"/>
      <c r="J12" s="80"/>
      <c r="K12" s="79"/>
      <c r="L12" s="63"/>
      <c r="M12" s="63"/>
      <c r="N12" s="63"/>
      <c r="O12" s="63"/>
      <c r="P12" s="81"/>
      <c r="Q12" s="82"/>
      <c r="R12" s="83"/>
      <c r="S12" s="84"/>
      <c r="T12" s="70"/>
      <c r="U12" s="70"/>
      <c r="V12" s="70"/>
      <c r="W12" s="70"/>
      <c r="X12" s="83"/>
      <c r="Y12" s="83"/>
      <c r="Z12" s="83"/>
      <c r="AA12" s="83"/>
      <c r="AB12" s="83"/>
      <c r="AE12" s="85"/>
      <c r="AF12" s="86"/>
      <c r="AG12" s="70"/>
      <c r="AH12" s="70"/>
      <c r="AI12" s="70"/>
      <c r="AJ12" s="70"/>
    </row>
    <row r="13" spans="2:39" s="64" customFormat="1" x14ac:dyDescent="0.25">
      <c r="B13" s="87">
        <v>2</v>
      </c>
      <c r="C13" s="74" t="str">
        <f>PBER!B16</f>
        <v>Supply of Plant &amp; Equipment Incl. Technological Structures</v>
      </c>
      <c r="D13" s="75">
        <f>PBER!D16</f>
        <v>33.108444956</v>
      </c>
      <c r="E13" s="76"/>
      <c r="G13" s="63"/>
      <c r="H13" s="78"/>
      <c r="I13" s="88"/>
      <c r="J13" s="82"/>
      <c r="K13" s="89"/>
      <c r="L13" s="90"/>
      <c r="M13" s="90"/>
      <c r="N13" s="90"/>
      <c r="O13" s="90"/>
      <c r="P13" s="81"/>
      <c r="Q13" s="82"/>
      <c r="R13" s="83"/>
      <c r="S13" s="91"/>
      <c r="T13" s="92"/>
      <c r="U13" s="93"/>
      <c r="V13" s="93"/>
      <c r="W13" s="94"/>
      <c r="X13" s="83"/>
      <c r="Y13" s="83"/>
      <c r="Z13" s="83"/>
      <c r="AA13" s="83"/>
      <c r="AB13" s="83"/>
      <c r="AE13" s="85"/>
      <c r="AF13" s="86"/>
      <c r="AG13" s="70"/>
      <c r="AH13" s="95"/>
      <c r="AI13" s="70"/>
      <c r="AJ13" s="70"/>
    </row>
    <row r="14" spans="2:39" s="64" customFormat="1" ht="30" x14ac:dyDescent="0.25">
      <c r="B14" s="87">
        <v>3</v>
      </c>
      <c r="C14" s="74" t="str">
        <f>PBER!B17</f>
        <v xml:space="preserve">Supply of Building steel structures including Sheeting and Glazing </v>
      </c>
      <c r="D14" s="75">
        <f>PBER!D17</f>
        <v>0</v>
      </c>
      <c r="E14" s="76"/>
      <c r="G14" s="96"/>
      <c r="H14" s="78"/>
      <c r="I14" s="97"/>
      <c r="J14" s="98"/>
      <c r="K14" s="97"/>
      <c r="L14" s="63"/>
      <c r="M14" s="63"/>
      <c r="N14" s="63"/>
      <c r="O14" s="63"/>
      <c r="P14" s="81"/>
      <c r="Q14" s="82"/>
      <c r="R14" s="83"/>
      <c r="S14" s="91"/>
      <c r="T14" s="99"/>
      <c r="U14" s="93"/>
      <c r="V14" s="93"/>
      <c r="W14" s="94"/>
      <c r="X14" s="83"/>
      <c r="Y14" s="83"/>
      <c r="Z14" s="83"/>
      <c r="AA14" s="83"/>
      <c r="AB14" s="83"/>
      <c r="AE14" s="70"/>
      <c r="AF14" s="70"/>
      <c r="AG14" s="70"/>
      <c r="AH14" s="70"/>
      <c r="AI14" s="70"/>
      <c r="AJ14" s="70"/>
    </row>
    <row r="15" spans="2:39" s="64" customFormat="1" x14ac:dyDescent="0.25">
      <c r="B15" s="87">
        <v>4</v>
      </c>
      <c r="C15" s="74" t="str">
        <f>PBER!B18</f>
        <v>Supply of Refractories</v>
      </c>
      <c r="D15" s="75">
        <f>PBER!D18</f>
        <v>0</v>
      </c>
      <c r="E15" s="100"/>
      <c r="G15" s="96"/>
      <c r="H15" s="78"/>
      <c r="I15" s="81"/>
      <c r="J15" s="83"/>
      <c r="K15" s="101"/>
      <c r="L15" s="88"/>
      <c r="M15" s="88"/>
      <c r="N15" s="88"/>
      <c r="O15" s="88"/>
      <c r="P15" s="81"/>
      <c r="Q15" s="82"/>
      <c r="R15" s="83"/>
      <c r="S15" s="102"/>
      <c r="T15" s="103"/>
      <c r="U15" s="102"/>
      <c r="V15" s="102"/>
      <c r="W15" s="102"/>
      <c r="X15" s="83"/>
      <c r="Y15" s="83"/>
      <c r="Z15" s="83"/>
      <c r="AA15" s="83"/>
      <c r="AB15" s="83"/>
      <c r="AE15" s="102"/>
      <c r="AF15" s="102"/>
      <c r="AG15" s="104"/>
      <c r="AH15" s="104"/>
      <c r="AI15" s="93"/>
      <c r="AJ15" s="70"/>
    </row>
    <row r="16" spans="2:39" s="64" customFormat="1" ht="30" x14ac:dyDescent="0.25">
      <c r="B16" s="87">
        <v>5</v>
      </c>
      <c r="C16" s="74" t="str">
        <f>PBER!B19</f>
        <v>Civil Engineering Work including all related supplies- for equipment foundation</v>
      </c>
      <c r="D16" s="75">
        <f>PBER!D19</f>
        <v>11.213596758000001</v>
      </c>
      <c r="E16" s="76"/>
      <c r="G16" s="96"/>
      <c r="H16" s="78"/>
      <c r="I16" s="81"/>
      <c r="J16" s="83"/>
      <c r="K16" s="101"/>
      <c r="L16" s="88"/>
      <c r="M16" s="88"/>
      <c r="N16" s="88"/>
      <c r="O16" s="88"/>
      <c r="P16" s="81"/>
      <c r="Q16" s="82"/>
      <c r="R16" s="83"/>
      <c r="S16" s="102"/>
      <c r="T16" s="103"/>
      <c r="U16" s="102"/>
      <c r="V16" s="102"/>
      <c r="W16" s="102"/>
      <c r="X16" s="83"/>
      <c r="Y16" s="83"/>
      <c r="Z16" s="83"/>
      <c r="AA16" s="83"/>
      <c r="AB16" s="83"/>
      <c r="AE16" s="102"/>
      <c r="AF16" s="102"/>
      <c r="AG16" s="104"/>
      <c r="AH16" s="104"/>
      <c r="AI16" s="93"/>
      <c r="AJ16" s="70"/>
    </row>
    <row r="17" spans="2:36" s="64" customFormat="1" x14ac:dyDescent="0.25">
      <c r="B17" s="87">
        <v>6</v>
      </c>
      <c r="C17" s="74" t="str">
        <f>PBER!B20</f>
        <v xml:space="preserve">Civil Engineering Work including all related supplies- Others </v>
      </c>
      <c r="D17" s="75">
        <f>PBER!D20</f>
        <v>5.2499999499999998E-2</v>
      </c>
      <c r="E17" s="76"/>
      <c r="G17" s="96"/>
      <c r="H17" s="78"/>
      <c r="I17" s="97"/>
      <c r="J17" s="98"/>
      <c r="K17" s="97"/>
      <c r="L17" s="63"/>
      <c r="M17" s="63"/>
      <c r="N17" s="63"/>
      <c r="O17" s="63"/>
      <c r="P17" s="81"/>
      <c r="Q17" s="82"/>
      <c r="R17" s="83"/>
      <c r="S17" s="70"/>
      <c r="T17" s="70"/>
      <c r="U17" s="70"/>
      <c r="V17" s="70"/>
      <c r="W17" s="102"/>
      <c r="X17" s="83"/>
      <c r="Y17" s="83"/>
      <c r="Z17" s="83"/>
      <c r="AA17" s="83"/>
      <c r="AB17" s="83"/>
      <c r="AE17" s="102"/>
      <c r="AF17" s="102"/>
      <c r="AI17" s="105"/>
      <c r="AJ17" s="70"/>
    </row>
    <row r="18" spans="2:36" s="64" customFormat="1" ht="45" x14ac:dyDescent="0.25">
      <c r="B18" s="87">
        <v>7</v>
      </c>
      <c r="C18" s="74" t="str">
        <f>PBER!B21</f>
        <v xml:space="preserve">Storage, Handling, Erection of Plant &amp; Equipments &amp; Refractories including Commisioning and PG tests of the facilities </v>
      </c>
      <c r="D18" s="75">
        <f>PBER!D21</f>
        <v>5.1878314140000006</v>
      </c>
      <c r="E18" s="76"/>
      <c r="H18" s="78"/>
      <c r="I18" s="97"/>
      <c r="J18" s="98"/>
      <c r="K18" s="97"/>
    </row>
    <row r="19" spans="2:36" s="64" customFormat="1" x14ac:dyDescent="0.25">
      <c r="B19" s="87">
        <v>8</v>
      </c>
      <c r="C19" s="74" t="str">
        <f>PBER!B22</f>
        <v>Storage, Handling and Erection of Building Steel Structures</v>
      </c>
      <c r="D19" s="75">
        <f>PBER!D22</f>
        <v>0</v>
      </c>
      <c r="E19" s="76"/>
      <c r="H19" s="78"/>
      <c r="I19" s="97"/>
      <c r="J19" s="98"/>
      <c r="K19" s="97"/>
    </row>
    <row r="20" spans="2:36" s="64" customFormat="1" ht="30" x14ac:dyDescent="0.25">
      <c r="B20" s="87">
        <v>9</v>
      </c>
      <c r="C20" s="74" t="str">
        <f>PBER!B23</f>
        <v>Foreign Supervision charges in India during erection, startup, commissioning and PG test for _____mandays</v>
      </c>
      <c r="D20" s="75">
        <f>PBER!D23</f>
        <v>0</v>
      </c>
      <c r="E20" s="63"/>
      <c r="G20" s="98"/>
      <c r="H20" s="98"/>
      <c r="I20" s="106"/>
      <c r="J20" s="98"/>
      <c r="K20" s="89"/>
      <c r="L20" s="88"/>
      <c r="M20" s="88"/>
      <c r="N20" s="88"/>
      <c r="O20" s="88"/>
      <c r="P20" s="81"/>
      <c r="Q20" s="82"/>
      <c r="R20" s="83"/>
      <c r="S20" s="107"/>
      <c r="T20" s="108"/>
      <c r="U20" s="109"/>
      <c r="V20" s="110"/>
      <c r="W20" s="111"/>
      <c r="X20" s="83"/>
      <c r="Y20" s="83"/>
      <c r="Z20" s="83"/>
      <c r="AA20" s="83"/>
      <c r="AB20" s="83"/>
      <c r="AE20" s="108"/>
      <c r="AF20" s="112"/>
      <c r="AG20" s="113"/>
      <c r="AH20" s="114"/>
      <c r="AI20" s="86"/>
      <c r="AJ20" s="70"/>
    </row>
    <row r="21" spans="2:36" s="64" customFormat="1" ht="45" x14ac:dyDescent="0.25">
      <c r="B21" s="87">
        <v>10</v>
      </c>
      <c r="C21" s="74" t="str">
        <f>PBER!B24</f>
        <v>Training charges:                                                                    (a) For ___________ Foreign mandays,                                                   (b) For ___________Indian mandays</v>
      </c>
      <c r="D21" s="75">
        <f>PBER!D24</f>
        <v>0</v>
      </c>
      <c r="E21" s="63"/>
      <c r="G21" s="96"/>
      <c r="H21" s="83"/>
      <c r="I21" s="81"/>
      <c r="J21" s="83"/>
      <c r="K21" s="101"/>
      <c r="L21" s="88"/>
      <c r="M21" s="88"/>
      <c r="N21" s="88"/>
      <c r="O21" s="88"/>
      <c r="P21" s="68"/>
      <c r="Q21" s="115"/>
      <c r="R21" s="96"/>
      <c r="S21" s="116"/>
      <c r="T21" s="108"/>
      <c r="U21" s="109"/>
      <c r="V21" s="110"/>
      <c r="W21" s="111"/>
      <c r="X21" s="96"/>
      <c r="Y21" s="96"/>
      <c r="Z21" s="96"/>
      <c r="AA21" s="83"/>
      <c r="AB21" s="83"/>
      <c r="AE21" s="108"/>
      <c r="AF21" s="112"/>
      <c r="AG21" s="117"/>
      <c r="AI21" s="70"/>
      <c r="AJ21" s="70"/>
    </row>
    <row r="22" spans="2:36" s="64" customFormat="1" ht="45" x14ac:dyDescent="0.25">
      <c r="B22" s="87">
        <v>11</v>
      </c>
      <c r="C22" s="74" t="str">
        <f>PBER!B25</f>
        <v xml:space="preserve">Customs, Port clearance (excluding duties &amp; cess to be paid by Employer) and Inland transportation (for all items quoted in foreign currency) </v>
      </c>
      <c r="D22" s="75">
        <f>PBER!D25</f>
        <v>0</v>
      </c>
      <c r="E22" s="63"/>
      <c r="G22" s="96"/>
      <c r="H22" s="98"/>
      <c r="I22" s="118"/>
      <c r="J22" s="98"/>
      <c r="K22" s="98"/>
      <c r="L22" s="88"/>
      <c r="M22" s="88"/>
      <c r="N22" s="88"/>
      <c r="O22" s="88"/>
      <c r="P22" s="68"/>
      <c r="Q22" s="115"/>
      <c r="R22" s="96"/>
      <c r="S22" s="116"/>
      <c r="T22" s="108"/>
      <c r="U22" s="109"/>
      <c r="V22" s="110"/>
      <c r="W22" s="111"/>
      <c r="X22" s="96"/>
      <c r="Y22" s="96"/>
      <c r="Z22" s="96"/>
      <c r="AA22" s="83"/>
      <c r="AB22" s="83"/>
      <c r="AE22" s="119"/>
      <c r="AF22" s="112"/>
      <c r="AG22" s="117"/>
      <c r="AI22" s="70"/>
      <c r="AJ22" s="70"/>
    </row>
    <row r="23" spans="2:36" s="64" customFormat="1" x14ac:dyDescent="0.25">
      <c r="B23" s="120">
        <v>12</v>
      </c>
      <c r="C23" s="74" t="str">
        <f>PBER!B26</f>
        <v>Comprehensive  / Transit Storage-cum-erection insurance</v>
      </c>
      <c r="D23" s="75">
        <f>PBER!D26</f>
        <v>2.1947999999999999E-2</v>
      </c>
      <c r="E23" s="76"/>
      <c r="F23" s="121"/>
      <c r="G23" s="96"/>
      <c r="H23" s="98"/>
      <c r="I23" s="122"/>
      <c r="J23" s="98"/>
      <c r="K23" s="123"/>
      <c r="L23" s="88"/>
      <c r="M23" s="88"/>
      <c r="N23" s="88"/>
      <c r="O23" s="88"/>
      <c r="P23" s="81"/>
      <c r="Q23" s="82"/>
      <c r="R23" s="83"/>
      <c r="S23" s="107"/>
      <c r="T23" s="124"/>
      <c r="U23" s="93"/>
      <c r="V23" s="125"/>
      <c r="W23" s="94"/>
      <c r="X23" s="83"/>
      <c r="Y23" s="83"/>
      <c r="Z23" s="83"/>
      <c r="AB23" s="83"/>
      <c r="AE23" s="126"/>
      <c r="AF23" s="112"/>
      <c r="AG23" s="117"/>
      <c r="AI23" s="70"/>
      <c r="AJ23" s="70"/>
    </row>
    <row r="24" spans="2:36" s="64" customFormat="1" ht="16.5" thickBot="1" x14ac:dyDescent="0.3">
      <c r="B24" s="120">
        <v>13</v>
      </c>
      <c r="C24" s="248" t="str">
        <f>PBER!B27</f>
        <v>Supply of 2 years O &amp; M spares</v>
      </c>
      <c r="D24" s="249">
        <f>PBER!D27</f>
        <v>0</v>
      </c>
      <c r="E24" s="76"/>
      <c r="F24" s="121"/>
      <c r="G24" s="96"/>
      <c r="H24" s="98"/>
      <c r="I24" s="122"/>
      <c r="J24" s="98"/>
      <c r="K24" s="123"/>
      <c r="L24" s="88"/>
      <c r="M24" s="88"/>
      <c r="N24" s="88"/>
      <c r="O24" s="88"/>
      <c r="P24" s="81"/>
      <c r="Q24" s="82"/>
      <c r="R24" s="83"/>
      <c r="S24" s="107"/>
      <c r="T24" s="124"/>
      <c r="U24" s="93"/>
      <c r="V24" s="125"/>
      <c r="W24" s="94"/>
      <c r="X24" s="83"/>
      <c r="Y24" s="83"/>
      <c r="Z24" s="83"/>
      <c r="AB24" s="83"/>
      <c r="AE24" s="126"/>
      <c r="AF24" s="112"/>
      <c r="AG24" s="117"/>
      <c r="AI24" s="70"/>
      <c r="AJ24" s="70"/>
    </row>
    <row r="25" spans="2:36" s="64" customFormat="1" x14ac:dyDescent="0.25">
      <c r="B25" s="127">
        <f>B24+1</f>
        <v>14</v>
      </c>
      <c r="C25" s="128" t="s">
        <v>45</v>
      </c>
      <c r="D25" s="129">
        <f>SUM(D12:D24)</f>
        <v>51.118321127500003</v>
      </c>
      <c r="E25" s="63"/>
      <c r="G25" s="63"/>
      <c r="H25" s="63"/>
      <c r="I25" s="63"/>
      <c r="J25" s="130"/>
      <c r="K25" s="96"/>
      <c r="L25" s="63"/>
      <c r="M25" s="63"/>
      <c r="N25" s="63"/>
      <c r="O25" s="63"/>
      <c r="P25" s="63"/>
      <c r="Q25" s="63"/>
      <c r="S25" s="103"/>
      <c r="T25" s="131"/>
      <c r="U25" s="104"/>
      <c r="V25" s="132"/>
      <c r="W25" s="119"/>
      <c r="AE25" s="126"/>
      <c r="AF25" s="103"/>
      <c r="AI25" s="70"/>
      <c r="AJ25" s="70"/>
    </row>
    <row r="26" spans="2:36" s="135" customFormat="1" x14ac:dyDescent="0.2">
      <c r="B26" s="87">
        <f t="shared" ref="B26:B33" si="0">B25+1</f>
        <v>15</v>
      </c>
      <c r="C26" s="250" t="s">
        <v>46</v>
      </c>
      <c r="D26" s="133">
        <f>(D25-D12)*2.5%/1.18</f>
        <v>1.0505152781250002</v>
      </c>
      <c r="E26" s="63"/>
      <c r="F26" s="45"/>
      <c r="G26" s="45"/>
      <c r="H26" s="134"/>
      <c r="I26" s="134"/>
      <c r="K26" s="134"/>
      <c r="L26" s="134"/>
      <c r="O26" s="134"/>
      <c r="P26" s="134"/>
      <c r="Q26" s="134"/>
      <c r="R26" s="134"/>
      <c r="S26" s="134"/>
      <c r="T26" s="134"/>
      <c r="U26" s="134"/>
    </row>
    <row r="27" spans="2:36" s="135" customFormat="1" x14ac:dyDescent="0.2">
      <c r="B27" s="87">
        <f t="shared" si="0"/>
        <v>16</v>
      </c>
      <c r="C27" s="250" t="s">
        <v>47</v>
      </c>
      <c r="D27" s="133" t="s">
        <v>48</v>
      </c>
      <c r="E27" s="63"/>
      <c r="F27" s="45"/>
      <c r="G27" s="45"/>
      <c r="H27" s="134"/>
      <c r="I27" s="134"/>
      <c r="K27" s="134"/>
      <c r="L27" s="134"/>
      <c r="O27" s="134"/>
      <c r="P27" s="134"/>
      <c r="Q27" s="134"/>
      <c r="R27" s="134"/>
      <c r="S27" s="134"/>
      <c r="T27" s="134"/>
      <c r="U27" s="134"/>
    </row>
    <row r="28" spans="2:36" s="135" customFormat="1" x14ac:dyDescent="0.2">
      <c r="B28" s="87">
        <f t="shared" si="0"/>
        <v>17</v>
      </c>
      <c r="C28" s="136" t="s">
        <v>49</v>
      </c>
      <c r="D28" s="137">
        <f>SUM(D25:D27)*3%</f>
        <v>1.5650650921687499</v>
      </c>
      <c r="E28" s="63"/>
      <c r="F28" s="45"/>
      <c r="G28" s="45"/>
      <c r="H28" s="134"/>
      <c r="I28" s="134"/>
      <c r="K28" s="134"/>
      <c r="L28" s="134"/>
      <c r="O28" s="134"/>
      <c r="P28" s="134"/>
      <c r="Q28" s="134"/>
      <c r="R28" s="134"/>
      <c r="S28" s="134"/>
      <c r="T28" s="134"/>
      <c r="U28" s="134"/>
    </row>
    <row r="29" spans="2:36" s="135" customFormat="1" x14ac:dyDescent="0.2">
      <c r="B29" s="87">
        <f t="shared" si="0"/>
        <v>18</v>
      </c>
      <c r="C29" s="138" t="s">
        <v>50</v>
      </c>
      <c r="D29" s="139">
        <f>SUM(D25:D28)</f>
        <v>53.733901497793752</v>
      </c>
      <c r="E29" s="140"/>
      <c r="F29" s="45"/>
      <c r="G29" s="45"/>
      <c r="H29" s="134"/>
      <c r="I29" s="134"/>
      <c r="K29" s="134"/>
      <c r="L29" s="134"/>
      <c r="O29" s="134"/>
      <c r="P29" s="134"/>
      <c r="Q29" s="134"/>
      <c r="R29" s="134"/>
      <c r="S29" s="134"/>
      <c r="T29" s="134"/>
      <c r="U29" s="134"/>
    </row>
    <row r="30" spans="2:36" s="135" customFormat="1" x14ac:dyDescent="0.2">
      <c r="B30" s="87">
        <f t="shared" si="0"/>
        <v>19</v>
      </c>
      <c r="C30" s="136" t="s">
        <v>51</v>
      </c>
      <c r="D30" s="141"/>
      <c r="E30" s="63"/>
      <c r="F30" s="45"/>
      <c r="G30" s="45"/>
      <c r="H30" s="134"/>
      <c r="I30" s="134"/>
      <c r="K30" s="134"/>
      <c r="L30" s="134"/>
      <c r="O30" s="134"/>
      <c r="P30" s="134"/>
      <c r="Q30" s="134"/>
      <c r="R30" s="134"/>
      <c r="S30" s="134"/>
      <c r="T30" s="134"/>
      <c r="U30" s="134"/>
    </row>
    <row r="31" spans="2:36" s="135" customFormat="1" x14ac:dyDescent="0.2">
      <c r="B31" s="87">
        <f t="shared" si="0"/>
        <v>20</v>
      </c>
      <c r="C31" s="138" t="s">
        <v>52</v>
      </c>
      <c r="D31" s="139">
        <f>D29+D30</f>
        <v>53.733901497793752</v>
      </c>
      <c r="E31" s="63"/>
      <c r="F31" s="142"/>
      <c r="G31" s="45"/>
      <c r="H31" s="134"/>
      <c r="I31" s="134"/>
      <c r="K31" s="134"/>
      <c r="L31" s="134"/>
      <c r="O31" s="134"/>
      <c r="P31" s="134"/>
      <c r="Q31" s="134"/>
      <c r="R31" s="134"/>
      <c r="S31" s="134"/>
      <c r="T31" s="134"/>
      <c r="U31" s="134"/>
    </row>
    <row r="32" spans="2:36" x14ac:dyDescent="0.2">
      <c r="B32" s="87">
        <f t="shared" si="0"/>
        <v>21</v>
      </c>
      <c r="C32" s="143" t="s">
        <v>53</v>
      </c>
      <c r="D32" s="251">
        <f>PBER!D29</f>
        <v>7.7897015279999993</v>
      </c>
      <c r="E32" s="63"/>
      <c r="H32" s="58"/>
    </row>
    <row r="33" spans="2:15" ht="16.5" thickBot="1" x14ac:dyDescent="0.25">
      <c r="B33" s="252">
        <f t="shared" si="0"/>
        <v>22</v>
      </c>
      <c r="C33" s="144" t="s">
        <v>54</v>
      </c>
      <c r="D33" s="253">
        <f>D31-D32</f>
        <v>45.94419996979375</v>
      </c>
      <c r="E33" s="63"/>
    </row>
    <row r="34" spans="2:15" x14ac:dyDescent="0.2">
      <c r="E34" s="63"/>
    </row>
    <row r="35" spans="2:15" x14ac:dyDescent="0.25">
      <c r="B35" s="145"/>
      <c r="C35" s="145"/>
      <c r="D35" s="146"/>
      <c r="E35" s="147"/>
      <c r="F35" s="147"/>
      <c r="G35" s="148"/>
      <c r="H35" s="148"/>
    </row>
    <row r="36" spans="2:15" ht="16.5" thickBot="1" x14ac:dyDescent="0.3">
      <c r="B36" s="149"/>
      <c r="C36" s="150" t="s">
        <v>55</v>
      </c>
      <c r="D36" s="151"/>
      <c r="E36" s="152"/>
      <c r="F36" s="151"/>
      <c r="G36" s="151"/>
      <c r="H36" s="151"/>
    </row>
    <row r="37" spans="2:15" x14ac:dyDescent="0.25">
      <c r="B37" s="267"/>
      <c r="C37" s="153" t="s">
        <v>56</v>
      </c>
      <c r="D37" s="153" t="s">
        <v>57</v>
      </c>
      <c r="E37" s="153" t="s">
        <v>58</v>
      </c>
      <c r="F37" s="153" t="s">
        <v>59</v>
      </c>
      <c r="G37" s="153" t="s">
        <v>51</v>
      </c>
      <c r="H37" s="154" t="s">
        <v>60</v>
      </c>
    </row>
    <row r="38" spans="2:15" ht="16.5" thickBot="1" x14ac:dyDescent="0.3">
      <c r="B38" s="268"/>
      <c r="C38" s="155"/>
      <c r="D38" s="155" t="s">
        <v>61</v>
      </c>
      <c r="E38" s="156">
        <v>0</v>
      </c>
      <c r="F38" s="156">
        <v>1</v>
      </c>
      <c r="G38" s="157" t="s">
        <v>62</v>
      </c>
      <c r="H38" s="158" t="s">
        <v>63</v>
      </c>
    </row>
    <row r="39" spans="2:15" x14ac:dyDescent="0.25">
      <c r="B39" s="159"/>
      <c r="C39" s="160"/>
      <c r="D39" s="160"/>
      <c r="E39" s="160"/>
      <c r="F39" s="160"/>
      <c r="G39" s="161">
        <v>0.1</v>
      </c>
      <c r="H39" s="162"/>
    </row>
    <row r="40" spans="2:15" x14ac:dyDescent="0.25">
      <c r="B40" s="163">
        <v>0.8</v>
      </c>
      <c r="C40" s="164" t="s">
        <v>64</v>
      </c>
      <c r="D40" s="164">
        <f>+D29*B40</f>
        <v>42.987121198235002</v>
      </c>
      <c r="E40" s="164">
        <f>+D40*E38</f>
        <v>0</v>
      </c>
      <c r="F40" s="164">
        <f>+D40*F38</f>
        <v>42.987121198235002</v>
      </c>
      <c r="G40" s="164">
        <f>((F40*G39)/2)*12/12</f>
        <v>2.1493560599117503</v>
      </c>
      <c r="H40" s="165">
        <f>+G40+F40+E40</f>
        <v>45.136477258146755</v>
      </c>
    </row>
    <row r="41" spans="2:15" x14ac:dyDescent="0.25">
      <c r="B41" s="163">
        <v>0.1</v>
      </c>
      <c r="C41" s="164" t="s">
        <v>65</v>
      </c>
      <c r="D41" s="164">
        <f>D29*B41</f>
        <v>5.3733901497793752</v>
      </c>
      <c r="E41" s="164">
        <f>D41*E38</f>
        <v>0</v>
      </c>
      <c r="F41" s="164">
        <f>D41*F38</f>
        <v>5.3733901497793752</v>
      </c>
      <c r="G41" s="164">
        <f>((F40*G39)+(F41*G39)/2)*1/12</f>
        <v>0.38061513560937249</v>
      </c>
      <c r="H41" s="165">
        <f>E41+F41+G41</f>
        <v>5.7540052853887476</v>
      </c>
    </row>
    <row r="42" spans="2:15" ht="16.5" thickBot="1" x14ac:dyDescent="0.3">
      <c r="B42" s="166">
        <v>0.1</v>
      </c>
      <c r="C42" s="167" t="s">
        <v>66</v>
      </c>
      <c r="D42" s="167">
        <f>+D29*B42</f>
        <v>5.3733901497793752</v>
      </c>
      <c r="E42" s="167">
        <f>+D42*E38</f>
        <v>0</v>
      </c>
      <c r="F42" s="167">
        <f>+D42*F38</f>
        <v>5.3733901497793752</v>
      </c>
      <c r="G42" s="167"/>
      <c r="H42" s="168">
        <f>+G42+F42+E42</f>
        <v>5.3733901497793752</v>
      </c>
      <c r="I42" s="135"/>
      <c r="J42" s="135"/>
      <c r="K42" s="135"/>
      <c r="L42" s="135"/>
      <c r="M42" s="135"/>
      <c r="N42" s="135"/>
      <c r="O42" s="135"/>
    </row>
    <row r="43" spans="2:15" ht="16.5" thickBot="1" x14ac:dyDescent="0.3">
      <c r="B43" s="169">
        <f>SUM(B40:B42)</f>
        <v>1</v>
      </c>
      <c r="C43" s="170" t="s">
        <v>0</v>
      </c>
      <c r="D43" s="170">
        <f>SUM(D40:D42)</f>
        <v>53.733901497793752</v>
      </c>
      <c r="E43" s="170">
        <f>SUM(E40:E42)</f>
        <v>0</v>
      </c>
      <c r="F43" s="170">
        <f>SUM(F40:F42)</f>
        <v>53.733901497793752</v>
      </c>
      <c r="G43" s="170">
        <f>SUM(G40:G42)</f>
        <v>2.5299711955211226</v>
      </c>
      <c r="H43" s="171">
        <f>SUM(H40:H42)</f>
        <v>56.26387269331488</v>
      </c>
      <c r="I43" s="135"/>
      <c r="J43" s="135"/>
      <c r="K43" s="135"/>
      <c r="L43" s="135"/>
      <c r="M43" s="135"/>
      <c r="N43" s="135"/>
      <c r="O43" s="135"/>
    </row>
    <row r="44" spans="2:15" x14ac:dyDescent="0.25">
      <c r="I44" s="135"/>
      <c r="J44" s="135"/>
      <c r="K44" s="135"/>
      <c r="L44" s="135"/>
      <c r="M44" s="135"/>
      <c r="N44" s="135"/>
      <c r="O44" s="135"/>
    </row>
    <row r="45" spans="2:15" x14ac:dyDescent="0.25">
      <c r="I45" s="135"/>
      <c r="J45" s="135"/>
      <c r="K45" s="135"/>
      <c r="L45" s="135"/>
      <c r="M45" s="135"/>
      <c r="N45" s="135"/>
      <c r="O45" s="135"/>
    </row>
    <row r="46" spans="2:15" x14ac:dyDescent="0.25">
      <c r="I46" s="135"/>
      <c r="J46" s="135"/>
      <c r="K46" s="135"/>
      <c r="L46" s="135"/>
      <c r="M46" s="135"/>
      <c r="N46" s="135"/>
      <c r="O46" s="135"/>
    </row>
    <row r="47" spans="2:15" x14ac:dyDescent="0.25">
      <c r="I47" s="135"/>
      <c r="J47" s="135"/>
      <c r="K47" s="135"/>
      <c r="L47" s="135"/>
      <c r="M47" s="135"/>
      <c r="N47" s="135"/>
      <c r="O47" s="135"/>
    </row>
    <row r="48" spans="2:15" x14ac:dyDescent="0.25">
      <c r="I48" s="135"/>
      <c r="J48" s="135"/>
      <c r="K48" s="135"/>
      <c r="L48" s="135"/>
      <c r="M48" s="135"/>
      <c r="N48" s="135"/>
      <c r="O48" s="135"/>
    </row>
  </sheetData>
  <mergeCells count="7">
    <mergeCell ref="B37:B38"/>
    <mergeCell ref="B4:D4"/>
    <mergeCell ref="B5:D5"/>
    <mergeCell ref="B6:D6"/>
    <mergeCell ref="B7:D7"/>
    <mergeCell ref="B8:D8"/>
    <mergeCell ref="B9:D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9"/>
  <sheetViews>
    <sheetView showZeros="0" zoomScale="90" zoomScaleNormal="90" workbookViewId="0">
      <selection activeCell="A6" sqref="A6:G6"/>
    </sheetView>
  </sheetViews>
  <sheetFormatPr defaultRowHeight="18" x14ac:dyDescent="0.25"/>
  <cols>
    <col min="1" max="1" width="11.140625" style="172" customWidth="1"/>
    <col min="2" max="2" width="41.85546875" style="172" customWidth="1"/>
    <col min="3" max="4" width="18.7109375" style="172" customWidth="1"/>
    <col min="5" max="5" width="12.5703125" style="172" customWidth="1"/>
    <col min="6" max="6" width="62.85546875" style="234" customWidth="1"/>
    <col min="7" max="7" width="18.7109375" style="172" customWidth="1"/>
    <col min="8" max="257" width="9.140625" style="172"/>
    <col min="258" max="258" width="11.140625" style="172" customWidth="1"/>
    <col min="259" max="259" width="56.28515625" style="172" customWidth="1"/>
    <col min="260" max="261" width="19.140625" style="172" customWidth="1"/>
    <col min="262" max="262" width="52.7109375" style="172" customWidth="1"/>
    <col min="263" max="263" width="21.85546875" style="172" customWidth="1"/>
    <col min="264" max="513" width="9.140625" style="172"/>
    <col min="514" max="514" width="11.140625" style="172" customWidth="1"/>
    <col min="515" max="515" width="56.28515625" style="172" customWidth="1"/>
    <col min="516" max="517" width="19.140625" style="172" customWidth="1"/>
    <col min="518" max="518" width="52.7109375" style="172" customWidth="1"/>
    <col min="519" max="519" width="21.85546875" style="172" customWidth="1"/>
    <col min="520" max="769" width="9.140625" style="172"/>
    <col min="770" max="770" width="11.140625" style="172" customWidth="1"/>
    <col min="771" max="771" width="56.28515625" style="172" customWidth="1"/>
    <col min="772" max="773" width="19.140625" style="172" customWidth="1"/>
    <col min="774" max="774" width="52.7109375" style="172" customWidth="1"/>
    <col min="775" max="775" width="21.85546875" style="172" customWidth="1"/>
    <col min="776" max="1025" width="9.140625" style="172"/>
    <col min="1026" max="1026" width="11.140625" style="172" customWidth="1"/>
    <col min="1027" max="1027" width="56.28515625" style="172" customWidth="1"/>
    <col min="1028" max="1029" width="19.140625" style="172" customWidth="1"/>
    <col min="1030" max="1030" width="52.7109375" style="172" customWidth="1"/>
    <col min="1031" max="1031" width="21.85546875" style="172" customWidth="1"/>
    <col min="1032" max="1281" width="9.140625" style="172"/>
    <col min="1282" max="1282" width="11.140625" style="172" customWidth="1"/>
    <col min="1283" max="1283" width="56.28515625" style="172" customWidth="1"/>
    <col min="1284" max="1285" width="19.140625" style="172" customWidth="1"/>
    <col min="1286" max="1286" width="52.7109375" style="172" customWidth="1"/>
    <col min="1287" max="1287" width="21.85546875" style="172" customWidth="1"/>
    <col min="1288" max="1537" width="9.140625" style="172"/>
    <col min="1538" max="1538" width="11.140625" style="172" customWidth="1"/>
    <col min="1539" max="1539" width="56.28515625" style="172" customWidth="1"/>
    <col min="1540" max="1541" width="19.140625" style="172" customWidth="1"/>
    <col min="1542" max="1542" width="52.7109375" style="172" customWidth="1"/>
    <col min="1543" max="1543" width="21.85546875" style="172" customWidth="1"/>
    <col min="1544" max="1793" width="9.140625" style="172"/>
    <col min="1794" max="1794" width="11.140625" style="172" customWidth="1"/>
    <col min="1795" max="1795" width="56.28515625" style="172" customWidth="1"/>
    <col min="1796" max="1797" width="19.140625" style="172" customWidth="1"/>
    <col min="1798" max="1798" width="52.7109375" style="172" customWidth="1"/>
    <col min="1799" max="1799" width="21.85546875" style="172" customWidth="1"/>
    <col min="1800" max="2049" width="9.140625" style="172"/>
    <col min="2050" max="2050" width="11.140625" style="172" customWidth="1"/>
    <col min="2051" max="2051" width="56.28515625" style="172" customWidth="1"/>
    <col min="2052" max="2053" width="19.140625" style="172" customWidth="1"/>
    <col min="2054" max="2054" width="52.7109375" style="172" customWidth="1"/>
    <col min="2055" max="2055" width="21.85546875" style="172" customWidth="1"/>
    <col min="2056" max="2305" width="9.140625" style="172"/>
    <col min="2306" max="2306" width="11.140625" style="172" customWidth="1"/>
    <col min="2307" max="2307" width="56.28515625" style="172" customWidth="1"/>
    <col min="2308" max="2309" width="19.140625" style="172" customWidth="1"/>
    <col min="2310" max="2310" width="52.7109375" style="172" customWidth="1"/>
    <col min="2311" max="2311" width="21.85546875" style="172" customWidth="1"/>
    <col min="2312" max="2561" width="9.140625" style="172"/>
    <col min="2562" max="2562" width="11.140625" style="172" customWidth="1"/>
    <col min="2563" max="2563" width="56.28515625" style="172" customWidth="1"/>
    <col min="2564" max="2565" width="19.140625" style="172" customWidth="1"/>
    <col min="2566" max="2566" width="52.7109375" style="172" customWidth="1"/>
    <col min="2567" max="2567" width="21.85546875" style="172" customWidth="1"/>
    <col min="2568" max="2817" width="9.140625" style="172"/>
    <col min="2818" max="2818" width="11.140625" style="172" customWidth="1"/>
    <col min="2819" max="2819" width="56.28515625" style="172" customWidth="1"/>
    <col min="2820" max="2821" width="19.140625" style="172" customWidth="1"/>
    <col min="2822" max="2822" width="52.7109375" style="172" customWidth="1"/>
    <col min="2823" max="2823" width="21.85546875" style="172" customWidth="1"/>
    <col min="2824" max="3073" width="9.140625" style="172"/>
    <col min="3074" max="3074" width="11.140625" style="172" customWidth="1"/>
    <col min="3075" max="3075" width="56.28515625" style="172" customWidth="1"/>
    <col min="3076" max="3077" width="19.140625" style="172" customWidth="1"/>
    <col min="3078" max="3078" width="52.7109375" style="172" customWidth="1"/>
    <col min="3079" max="3079" width="21.85546875" style="172" customWidth="1"/>
    <col min="3080" max="3329" width="9.140625" style="172"/>
    <col min="3330" max="3330" width="11.140625" style="172" customWidth="1"/>
    <col min="3331" max="3331" width="56.28515625" style="172" customWidth="1"/>
    <col min="3332" max="3333" width="19.140625" style="172" customWidth="1"/>
    <col min="3334" max="3334" width="52.7109375" style="172" customWidth="1"/>
    <col min="3335" max="3335" width="21.85546875" style="172" customWidth="1"/>
    <col min="3336" max="3585" width="9.140625" style="172"/>
    <col min="3586" max="3586" width="11.140625" style="172" customWidth="1"/>
    <col min="3587" max="3587" width="56.28515625" style="172" customWidth="1"/>
    <col min="3588" max="3589" width="19.140625" style="172" customWidth="1"/>
    <col min="3590" max="3590" width="52.7109375" style="172" customWidth="1"/>
    <col min="3591" max="3591" width="21.85546875" style="172" customWidth="1"/>
    <col min="3592" max="3841" width="9.140625" style="172"/>
    <col min="3842" max="3842" width="11.140625" style="172" customWidth="1"/>
    <col min="3843" max="3843" width="56.28515625" style="172" customWidth="1"/>
    <col min="3844" max="3845" width="19.140625" style="172" customWidth="1"/>
    <col min="3846" max="3846" width="52.7109375" style="172" customWidth="1"/>
    <col min="3847" max="3847" width="21.85546875" style="172" customWidth="1"/>
    <col min="3848" max="4097" width="9.140625" style="172"/>
    <col min="4098" max="4098" width="11.140625" style="172" customWidth="1"/>
    <col min="4099" max="4099" width="56.28515625" style="172" customWidth="1"/>
    <col min="4100" max="4101" width="19.140625" style="172" customWidth="1"/>
    <col min="4102" max="4102" width="52.7109375" style="172" customWidth="1"/>
    <col min="4103" max="4103" width="21.85546875" style="172" customWidth="1"/>
    <col min="4104" max="4353" width="9.140625" style="172"/>
    <col min="4354" max="4354" width="11.140625" style="172" customWidth="1"/>
    <col min="4355" max="4355" width="56.28515625" style="172" customWidth="1"/>
    <col min="4356" max="4357" width="19.140625" style="172" customWidth="1"/>
    <col min="4358" max="4358" width="52.7109375" style="172" customWidth="1"/>
    <col min="4359" max="4359" width="21.85546875" style="172" customWidth="1"/>
    <col min="4360" max="4609" width="9.140625" style="172"/>
    <col min="4610" max="4610" width="11.140625" style="172" customWidth="1"/>
    <col min="4611" max="4611" width="56.28515625" style="172" customWidth="1"/>
    <col min="4612" max="4613" width="19.140625" style="172" customWidth="1"/>
    <col min="4614" max="4614" width="52.7109375" style="172" customWidth="1"/>
    <col min="4615" max="4615" width="21.85546875" style="172" customWidth="1"/>
    <col min="4616" max="4865" width="9.140625" style="172"/>
    <col min="4866" max="4866" width="11.140625" style="172" customWidth="1"/>
    <col min="4867" max="4867" width="56.28515625" style="172" customWidth="1"/>
    <col min="4868" max="4869" width="19.140625" style="172" customWidth="1"/>
    <col min="4870" max="4870" width="52.7109375" style="172" customWidth="1"/>
    <col min="4871" max="4871" width="21.85546875" style="172" customWidth="1"/>
    <col min="4872" max="5121" width="9.140625" style="172"/>
    <col min="5122" max="5122" width="11.140625" style="172" customWidth="1"/>
    <col min="5123" max="5123" width="56.28515625" style="172" customWidth="1"/>
    <col min="5124" max="5125" width="19.140625" style="172" customWidth="1"/>
    <col min="5126" max="5126" width="52.7109375" style="172" customWidth="1"/>
    <col min="5127" max="5127" width="21.85546875" style="172" customWidth="1"/>
    <col min="5128" max="5377" width="9.140625" style="172"/>
    <col min="5378" max="5378" width="11.140625" style="172" customWidth="1"/>
    <col min="5379" max="5379" width="56.28515625" style="172" customWidth="1"/>
    <col min="5380" max="5381" width="19.140625" style="172" customWidth="1"/>
    <col min="5382" max="5382" width="52.7109375" style="172" customWidth="1"/>
    <col min="5383" max="5383" width="21.85546875" style="172" customWidth="1"/>
    <col min="5384" max="5633" width="9.140625" style="172"/>
    <col min="5634" max="5634" width="11.140625" style="172" customWidth="1"/>
    <col min="5635" max="5635" width="56.28515625" style="172" customWidth="1"/>
    <col min="5636" max="5637" width="19.140625" style="172" customWidth="1"/>
    <col min="5638" max="5638" width="52.7109375" style="172" customWidth="1"/>
    <col min="5639" max="5639" width="21.85546875" style="172" customWidth="1"/>
    <col min="5640" max="5889" width="9.140625" style="172"/>
    <col min="5890" max="5890" width="11.140625" style="172" customWidth="1"/>
    <col min="5891" max="5891" width="56.28515625" style="172" customWidth="1"/>
    <col min="5892" max="5893" width="19.140625" style="172" customWidth="1"/>
    <col min="5894" max="5894" width="52.7109375" style="172" customWidth="1"/>
    <col min="5895" max="5895" width="21.85546875" style="172" customWidth="1"/>
    <col min="5896" max="6145" width="9.140625" style="172"/>
    <col min="6146" max="6146" width="11.140625" style="172" customWidth="1"/>
    <col min="6147" max="6147" width="56.28515625" style="172" customWidth="1"/>
    <col min="6148" max="6149" width="19.140625" style="172" customWidth="1"/>
    <col min="6150" max="6150" width="52.7109375" style="172" customWidth="1"/>
    <col min="6151" max="6151" width="21.85546875" style="172" customWidth="1"/>
    <col min="6152" max="6401" width="9.140625" style="172"/>
    <col min="6402" max="6402" width="11.140625" style="172" customWidth="1"/>
    <col min="6403" max="6403" width="56.28515625" style="172" customWidth="1"/>
    <col min="6404" max="6405" width="19.140625" style="172" customWidth="1"/>
    <col min="6406" max="6406" width="52.7109375" style="172" customWidth="1"/>
    <col min="6407" max="6407" width="21.85546875" style="172" customWidth="1"/>
    <col min="6408" max="6657" width="9.140625" style="172"/>
    <col min="6658" max="6658" width="11.140625" style="172" customWidth="1"/>
    <col min="6659" max="6659" width="56.28515625" style="172" customWidth="1"/>
    <col min="6660" max="6661" width="19.140625" style="172" customWidth="1"/>
    <col min="6662" max="6662" width="52.7109375" style="172" customWidth="1"/>
    <col min="6663" max="6663" width="21.85546875" style="172" customWidth="1"/>
    <col min="6664" max="6913" width="9.140625" style="172"/>
    <col min="6914" max="6914" width="11.140625" style="172" customWidth="1"/>
    <col min="6915" max="6915" width="56.28515625" style="172" customWidth="1"/>
    <col min="6916" max="6917" width="19.140625" style="172" customWidth="1"/>
    <col min="6918" max="6918" width="52.7109375" style="172" customWidth="1"/>
    <col min="6919" max="6919" width="21.85546875" style="172" customWidth="1"/>
    <col min="6920" max="7169" width="9.140625" style="172"/>
    <col min="7170" max="7170" width="11.140625" style="172" customWidth="1"/>
    <col min="7171" max="7171" width="56.28515625" style="172" customWidth="1"/>
    <col min="7172" max="7173" width="19.140625" style="172" customWidth="1"/>
    <col min="7174" max="7174" width="52.7109375" style="172" customWidth="1"/>
    <col min="7175" max="7175" width="21.85546875" style="172" customWidth="1"/>
    <col min="7176" max="7425" width="9.140625" style="172"/>
    <col min="7426" max="7426" width="11.140625" style="172" customWidth="1"/>
    <col min="7427" max="7427" width="56.28515625" style="172" customWidth="1"/>
    <col min="7428" max="7429" width="19.140625" style="172" customWidth="1"/>
    <col min="7430" max="7430" width="52.7109375" style="172" customWidth="1"/>
    <col min="7431" max="7431" width="21.85546875" style="172" customWidth="1"/>
    <col min="7432" max="7681" width="9.140625" style="172"/>
    <col min="7682" max="7682" width="11.140625" style="172" customWidth="1"/>
    <col min="7683" max="7683" width="56.28515625" style="172" customWidth="1"/>
    <col min="7684" max="7685" width="19.140625" style="172" customWidth="1"/>
    <col min="7686" max="7686" width="52.7109375" style="172" customWidth="1"/>
    <col min="7687" max="7687" width="21.85546875" style="172" customWidth="1"/>
    <col min="7688" max="7937" width="9.140625" style="172"/>
    <col min="7938" max="7938" width="11.140625" style="172" customWidth="1"/>
    <col min="7939" max="7939" width="56.28515625" style="172" customWidth="1"/>
    <col min="7940" max="7941" width="19.140625" style="172" customWidth="1"/>
    <col min="7942" max="7942" width="52.7109375" style="172" customWidth="1"/>
    <col min="7943" max="7943" width="21.85546875" style="172" customWidth="1"/>
    <col min="7944" max="8193" width="9.140625" style="172"/>
    <col min="8194" max="8194" width="11.140625" style="172" customWidth="1"/>
    <col min="8195" max="8195" width="56.28515625" style="172" customWidth="1"/>
    <col min="8196" max="8197" width="19.140625" style="172" customWidth="1"/>
    <col min="8198" max="8198" width="52.7109375" style="172" customWidth="1"/>
    <col min="8199" max="8199" width="21.85546875" style="172" customWidth="1"/>
    <col min="8200" max="8449" width="9.140625" style="172"/>
    <col min="8450" max="8450" width="11.140625" style="172" customWidth="1"/>
    <col min="8451" max="8451" width="56.28515625" style="172" customWidth="1"/>
    <col min="8452" max="8453" width="19.140625" style="172" customWidth="1"/>
    <col min="8454" max="8454" width="52.7109375" style="172" customWidth="1"/>
    <col min="8455" max="8455" width="21.85546875" style="172" customWidth="1"/>
    <col min="8456" max="8705" width="9.140625" style="172"/>
    <col min="8706" max="8706" width="11.140625" style="172" customWidth="1"/>
    <col min="8707" max="8707" width="56.28515625" style="172" customWidth="1"/>
    <col min="8708" max="8709" width="19.140625" style="172" customWidth="1"/>
    <col min="8710" max="8710" width="52.7109375" style="172" customWidth="1"/>
    <col min="8711" max="8711" width="21.85546875" style="172" customWidth="1"/>
    <col min="8712" max="8961" width="9.140625" style="172"/>
    <col min="8962" max="8962" width="11.140625" style="172" customWidth="1"/>
    <col min="8963" max="8963" width="56.28515625" style="172" customWidth="1"/>
    <col min="8964" max="8965" width="19.140625" style="172" customWidth="1"/>
    <col min="8966" max="8966" width="52.7109375" style="172" customWidth="1"/>
    <col min="8967" max="8967" width="21.85546875" style="172" customWidth="1"/>
    <col min="8968" max="9217" width="9.140625" style="172"/>
    <col min="9218" max="9218" width="11.140625" style="172" customWidth="1"/>
    <col min="9219" max="9219" width="56.28515625" style="172" customWidth="1"/>
    <col min="9220" max="9221" width="19.140625" style="172" customWidth="1"/>
    <col min="9222" max="9222" width="52.7109375" style="172" customWidth="1"/>
    <col min="9223" max="9223" width="21.85546875" style="172" customWidth="1"/>
    <col min="9224" max="9473" width="9.140625" style="172"/>
    <col min="9474" max="9474" width="11.140625" style="172" customWidth="1"/>
    <col min="9475" max="9475" width="56.28515625" style="172" customWidth="1"/>
    <col min="9476" max="9477" width="19.140625" style="172" customWidth="1"/>
    <col min="9478" max="9478" width="52.7109375" style="172" customWidth="1"/>
    <col min="9479" max="9479" width="21.85546875" style="172" customWidth="1"/>
    <col min="9480" max="9729" width="9.140625" style="172"/>
    <col min="9730" max="9730" width="11.140625" style="172" customWidth="1"/>
    <col min="9731" max="9731" width="56.28515625" style="172" customWidth="1"/>
    <col min="9732" max="9733" width="19.140625" style="172" customWidth="1"/>
    <col min="9734" max="9734" width="52.7109375" style="172" customWidth="1"/>
    <col min="9735" max="9735" width="21.85546875" style="172" customWidth="1"/>
    <col min="9736" max="9985" width="9.140625" style="172"/>
    <col min="9986" max="9986" width="11.140625" style="172" customWidth="1"/>
    <col min="9987" max="9987" width="56.28515625" style="172" customWidth="1"/>
    <col min="9988" max="9989" width="19.140625" style="172" customWidth="1"/>
    <col min="9990" max="9990" width="52.7109375" style="172" customWidth="1"/>
    <col min="9991" max="9991" width="21.85546875" style="172" customWidth="1"/>
    <col min="9992" max="10241" width="9.140625" style="172"/>
    <col min="10242" max="10242" width="11.140625" style="172" customWidth="1"/>
    <col min="10243" max="10243" width="56.28515625" style="172" customWidth="1"/>
    <col min="10244" max="10245" width="19.140625" style="172" customWidth="1"/>
    <col min="10246" max="10246" width="52.7109375" style="172" customWidth="1"/>
    <col min="10247" max="10247" width="21.85546875" style="172" customWidth="1"/>
    <col min="10248" max="10497" width="9.140625" style="172"/>
    <col min="10498" max="10498" width="11.140625" style="172" customWidth="1"/>
    <col min="10499" max="10499" width="56.28515625" style="172" customWidth="1"/>
    <col min="10500" max="10501" width="19.140625" style="172" customWidth="1"/>
    <col min="10502" max="10502" width="52.7109375" style="172" customWidth="1"/>
    <col min="10503" max="10503" width="21.85546875" style="172" customWidth="1"/>
    <col min="10504" max="10753" width="9.140625" style="172"/>
    <col min="10754" max="10754" width="11.140625" style="172" customWidth="1"/>
    <col min="10755" max="10755" width="56.28515625" style="172" customWidth="1"/>
    <col min="10756" max="10757" width="19.140625" style="172" customWidth="1"/>
    <col min="10758" max="10758" width="52.7109375" style="172" customWidth="1"/>
    <col min="10759" max="10759" width="21.85546875" style="172" customWidth="1"/>
    <col min="10760" max="11009" width="9.140625" style="172"/>
    <col min="11010" max="11010" width="11.140625" style="172" customWidth="1"/>
    <col min="11011" max="11011" width="56.28515625" style="172" customWidth="1"/>
    <col min="11012" max="11013" width="19.140625" style="172" customWidth="1"/>
    <col min="11014" max="11014" width="52.7109375" style="172" customWidth="1"/>
    <col min="11015" max="11015" width="21.85546875" style="172" customWidth="1"/>
    <col min="11016" max="11265" width="9.140625" style="172"/>
    <col min="11266" max="11266" width="11.140625" style="172" customWidth="1"/>
    <col min="11267" max="11267" width="56.28515625" style="172" customWidth="1"/>
    <col min="11268" max="11269" width="19.140625" style="172" customWidth="1"/>
    <col min="11270" max="11270" width="52.7109375" style="172" customWidth="1"/>
    <col min="11271" max="11271" width="21.85546875" style="172" customWidth="1"/>
    <col min="11272" max="11521" width="9.140625" style="172"/>
    <col min="11522" max="11522" width="11.140625" style="172" customWidth="1"/>
    <col min="11523" max="11523" width="56.28515625" style="172" customWidth="1"/>
    <col min="11524" max="11525" width="19.140625" style="172" customWidth="1"/>
    <col min="11526" max="11526" width="52.7109375" style="172" customWidth="1"/>
    <col min="11527" max="11527" width="21.85546875" style="172" customWidth="1"/>
    <col min="11528" max="11777" width="9.140625" style="172"/>
    <col min="11778" max="11778" width="11.140625" style="172" customWidth="1"/>
    <col min="11779" max="11779" width="56.28515625" style="172" customWidth="1"/>
    <col min="11780" max="11781" width="19.140625" style="172" customWidth="1"/>
    <col min="11782" max="11782" width="52.7109375" style="172" customWidth="1"/>
    <col min="11783" max="11783" width="21.85546875" style="172" customWidth="1"/>
    <col min="11784" max="12033" width="9.140625" style="172"/>
    <col min="12034" max="12034" width="11.140625" style="172" customWidth="1"/>
    <col min="12035" max="12035" width="56.28515625" style="172" customWidth="1"/>
    <col min="12036" max="12037" width="19.140625" style="172" customWidth="1"/>
    <col min="12038" max="12038" width="52.7109375" style="172" customWidth="1"/>
    <col min="12039" max="12039" width="21.85546875" style="172" customWidth="1"/>
    <col min="12040" max="12289" width="9.140625" style="172"/>
    <col min="12290" max="12290" width="11.140625" style="172" customWidth="1"/>
    <col min="12291" max="12291" width="56.28515625" style="172" customWidth="1"/>
    <col min="12292" max="12293" width="19.140625" style="172" customWidth="1"/>
    <col min="12294" max="12294" width="52.7109375" style="172" customWidth="1"/>
    <col min="12295" max="12295" width="21.85546875" style="172" customWidth="1"/>
    <col min="12296" max="12545" width="9.140625" style="172"/>
    <col min="12546" max="12546" width="11.140625" style="172" customWidth="1"/>
    <col min="12547" max="12547" width="56.28515625" style="172" customWidth="1"/>
    <col min="12548" max="12549" width="19.140625" style="172" customWidth="1"/>
    <col min="12550" max="12550" width="52.7109375" style="172" customWidth="1"/>
    <col min="12551" max="12551" width="21.85546875" style="172" customWidth="1"/>
    <col min="12552" max="12801" width="9.140625" style="172"/>
    <col min="12802" max="12802" width="11.140625" style="172" customWidth="1"/>
    <col min="12803" max="12803" width="56.28515625" style="172" customWidth="1"/>
    <col min="12804" max="12805" width="19.140625" style="172" customWidth="1"/>
    <col min="12806" max="12806" width="52.7109375" style="172" customWidth="1"/>
    <col min="12807" max="12807" width="21.85546875" style="172" customWidth="1"/>
    <col min="12808" max="13057" width="9.140625" style="172"/>
    <col min="13058" max="13058" width="11.140625" style="172" customWidth="1"/>
    <col min="13059" max="13059" width="56.28515625" style="172" customWidth="1"/>
    <col min="13060" max="13061" width="19.140625" style="172" customWidth="1"/>
    <col min="13062" max="13062" width="52.7109375" style="172" customWidth="1"/>
    <col min="13063" max="13063" width="21.85546875" style="172" customWidth="1"/>
    <col min="13064" max="13313" width="9.140625" style="172"/>
    <col min="13314" max="13314" width="11.140625" style="172" customWidth="1"/>
    <col min="13315" max="13315" width="56.28515625" style="172" customWidth="1"/>
    <col min="13316" max="13317" width="19.140625" style="172" customWidth="1"/>
    <col min="13318" max="13318" width="52.7109375" style="172" customWidth="1"/>
    <col min="13319" max="13319" width="21.85546875" style="172" customWidth="1"/>
    <col min="13320" max="13569" width="9.140625" style="172"/>
    <col min="13570" max="13570" width="11.140625" style="172" customWidth="1"/>
    <col min="13571" max="13571" width="56.28515625" style="172" customWidth="1"/>
    <col min="13572" max="13573" width="19.140625" style="172" customWidth="1"/>
    <col min="13574" max="13574" width="52.7109375" style="172" customWidth="1"/>
    <col min="13575" max="13575" width="21.85546875" style="172" customWidth="1"/>
    <col min="13576" max="13825" width="9.140625" style="172"/>
    <col min="13826" max="13826" width="11.140625" style="172" customWidth="1"/>
    <col min="13827" max="13827" width="56.28515625" style="172" customWidth="1"/>
    <col min="13828" max="13829" width="19.140625" style="172" customWidth="1"/>
    <col min="13830" max="13830" width="52.7109375" style="172" customWidth="1"/>
    <col min="13831" max="13831" width="21.85546875" style="172" customWidth="1"/>
    <col min="13832" max="14081" width="9.140625" style="172"/>
    <col min="14082" max="14082" width="11.140625" style="172" customWidth="1"/>
    <col min="14083" max="14083" width="56.28515625" style="172" customWidth="1"/>
    <col min="14084" max="14085" width="19.140625" style="172" customWidth="1"/>
    <col min="14086" max="14086" width="52.7109375" style="172" customWidth="1"/>
    <col min="14087" max="14087" width="21.85546875" style="172" customWidth="1"/>
    <col min="14088" max="14337" width="9.140625" style="172"/>
    <col min="14338" max="14338" width="11.140625" style="172" customWidth="1"/>
    <col min="14339" max="14339" width="56.28515625" style="172" customWidth="1"/>
    <col min="14340" max="14341" width="19.140625" style="172" customWidth="1"/>
    <col min="14342" max="14342" width="52.7109375" style="172" customWidth="1"/>
    <col min="14343" max="14343" width="21.85546875" style="172" customWidth="1"/>
    <col min="14344" max="14593" width="9.140625" style="172"/>
    <col min="14594" max="14594" width="11.140625" style="172" customWidth="1"/>
    <col min="14595" max="14595" width="56.28515625" style="172" customWidth="1"/>
    <col min="14596" max="14597" width="19.140625" style="172" customWidth="1"/>
    <col min="14598" max="14598" width="52.7109375" style="172" customWidth="1"/>
    <col min="14599" max="14599" width="21.85546875" style="172" customWidth="1"/>
    <col min="14600" max="14849" width="9.140625" style="172"/>
    <col min="14850" max="14850" width="11.140625" style="172" customWidth="1"/>
    <col min="14851" max="14851" width="56.28515625" style="172" customWidth="1"/>
    <col min="14852" max="14853" width="19.140625" style="172" customWidth="1"/>
    <col min="14854" max="14854" width="52.7109375" style="172" customWidth="1"/>
    <col min="14855" max="14855" width="21.85546875" style="172" customWidth="1"/>
    <col min="14856" max="15105" width="9.140625" style="172"/>
    <col min="15106" max="15106" width="11.140625" style="172" customWidth="1"/>
    <col min="15107" max="15107" width="56.28515625" style="172" customWidth="1"/>
    <col min="15108" max="15109" width="19.140625" style="172" customWidth="1"/>
    <col min="15110" max="15110" width="52.7109375" style="172" customWidth="1"/>
    <col min="15111" max="15111" width="21.85546875" style="172" customWidth="1"/>
    <col min="15112" max="15361" width="9.140625" style="172"/>
    <col min="15362" max="15362" width="11.140625" style="172" customWidth="1"/>
    <col min="15363" max="15363" width="56.28515625" style="172" customWidth="1"/>
    <col min="15364" max="15365" width="19.140625" style="172" customWidth="1"/>
    <col min="15366" max="15366" width="52.7109375" style="172" customWidth="1"/>
    <col min="15367" max="15367" width="21.85546875" style="172" customWidth="1"/>
    <col min="15368" max="15617" width="9.140625" style="172"/>
    <col min="15618" max="15618" width="11.140625" style="172" customWidth="1"/>
    <col min="15619" max="15619" width="56.28515625" style="172" customWidth="1"/>
    <col min="15620" max="15621" width="19.140625" style="172" customWidth="1"/>
    <col min="15622" max="15622" width="52.7109375" style="172" customWidth="1"/>
    <col min="15623" max="15623" width="21.85546875" style="172" customWidth="1"/>
    <col min="15624" max="15873" width="9.140625" style="172"/>
    <col min="15874" max="15874" width="11.140625" style="172" customWidth="1"/>
    <col min="15875" max="15875" width="56.28515625" style="172" customWidth="1"/>
    <col min="15876" max="15877" width="19.140625" style="172" customWidth="1"/>
    <col min="15878" max="15878" width="52.7109375" style="172" customWidth="1"/>
    <col min="15879" max="15879" width="21.85546875" style="172" customWidth="1"/>
    <col min="15880" max="16129" width="9.140625" style="172"/>
    <col min="16130" max="16130" width="11.140625" style="172" customWidth="1"/>
    <col min="16131" max="16131" width="56.28515625" style="172" customWidth="1"/>
    <col min="16132" max="16133" width="19.140625" style="172" customWidth="1"/>
    <col min="16134" max="16134" width="52.7109375" style="172" customWidth="1"/>
    <col min="16135" max="16135" width="21.85546875" style="172" customWidth="1"/>
    <col min="16136" max="16384" width="9.140625" style="172"/>
  </cols>
  <sheetData>
    <row r="1" spans="1:10" x14ac:dyDescent="0.25">
      <c r="A1" s="273" t="s">
        <v>6</v>
      </c>
      <c r="B1" s="273"/>
      <c r="C1" s="273"/>
      <c r="D1" s="273"/>
      <c r="E1" s="273"/>
      <c r="F1" s="273"/>
      <c r="G1" s="273"/>
    </row>
    <row r="2" spans="1:10" x14ac:dyDescent="0.25">
      <c r="A2" s="274" t="s">
        <v>42</v>
      </c>
      <c r="B2" s="274"/>
      <c r="C2" s="274"/>
      <c r="D2" s="274"/>
      <c r="E2" s="274"/>
      <c r="F2" s="274"/>
      <c r="G2" s="274"/>
    </row>
    <row r="3" spans="1:10" x14ac:dyDescent="0.25">
      <c r="A3" s="274" t="str">
        <f>'FIRMED UP'!B6</f>
        <v>Brownfield Expansion of Durgapur Steel Plant</v>
      </c>
      <c r="B3" s="274"/>
      <c r="C3" s="274"/>
      <c r="D3" s="274"/>
      <c r="E3" s="274"/>
      <c r="F3" s="274"/>
      <c r="G3" s="274"/>
    </row>
    <row r="4" spans="1:10" x14ac:dyDescent="0.25">
      <c r="A4" s="274" t="str">
        <f>'[2]Firmed Up'!B8</f>
        <v>Capital Cost Estimate (Stage-II-Firmed up cost)</v>
      </c>
      <c r="B4" s="274"/>
      <c r="C4" s="274"/>
      <c r="D4" s="274"/>
      <c r="E4" s="274"/>
      <c r="F4" s="274"/>
      <c r="G4" s="274"/>
    </row>
    <row r="5" spans="1:10" x14ac:dyDescent="0.25">
      <c r="A5" s="274" t="str">
        <f>'FIRMED UP'!B7</f>
        <v>BALANCE OF PLANT (PACKAGE 5)</v>
      </c>
      <c r="B5" s="275"/>
      <c r="C5" s="275"/>
      <c r="D5" s="275"/>
      <c r="E5" s="275"/>
      <c r="F5" s="275"/>
      <c r="G5" s="275"/>
    </row>
    <row r="6" spans="1:10" x14ac:dyDescent="0.25">
      <c r="A6" s="273" t="s">
        <v>67</v>
      </c>
      <c r="B6" s="273"/>
      <c r="C6" s="273"/>
      <c r="D6" s="273"/>
      <c r="E6" s="273"/>
      <c r="F6" s="273"/>
      <c r="G6" s="273"/>
    </row>
    <row r="7" spans="1:10" ht="18.75" thickBot="1" x14ac:dyDescent="0.3">
      <c r="A7" s="173"/>
      <c r="B7" s="174"/>
      <c r="C7" s="174"/>
      <c r="D7" s="174"/>
      <c r="E7" s="174"/>
      <c r="F7" s="175"/>
      <c r="G7" s="176" t="str">
        <f>'FIRMED UP'!D10</f>
        <v>Rs. Crore</v>
      </c>
    </row>
    <row r="8" spans="1:10" ht="72.75" thickBot="1" x14ac:dyDescent="0.3">
      <c r="A8" s="177" t="s">
        <v>8</v>
      </c>
      <c r="B8" s="178" t="s">
        <v>9</v>
      </c>
      <c r="C8" s="259" t="s">
        <v>68</v>
      </c>
      <c r="D8" s="259" t="s">
        <v>69</v>
      </c>
      <c r="E8" s="179" t="s">
        <v>70</v>
      </c>
      <c r="F8" s="179" t="s">
        <v>71</v>
      </c>
      <c r="G8" s="180" t="s">
        <v>72</v>
      </c>
    </row>
    <row r="9" spans="1:10" ht="54" x14ac:dyDescent="0.25">
      <c r="A9" s="181">
        <v>1</v>
      </c>
      <c r="B9" s="182" t="s">
        <v>10</v>
      </c>
      <c r="C9" s="183" t="e">
        <f>#REF!</f>
        <v>#REF!</v>
      </c>
      <c r="D9" s="183" t="e">
        <f>#REF!</f>
        <v>#REF!</v>
      </c>
      <c r="E9" s="184" t="e">
        <f>D9-C9</f>
        <v>#REF!</v>
      </c>
      <c r="F9" s="254" t="s">
        <v>73</v>
      </c>
      <c r="G9" s="185">
        <f>'FIRMED UP'!D12</f>
        <v>1.534</v>
      </c>
    </row>
    <row r="10" spans="1:10" ht="72" x14ac:dyDescent="0.25">
      <c r="A10" s="186">
        <v>2</v>
      </c>
      <c r="B10" s="182" t="s">
        <v>11</v>
      </c>
      <c r="C10" s="183" t="e">
        <f>#REF!</f>
        <v>#REF!</v>
      </c>
      <c r="D10" s="183" t="e">
        <f>#REF!</f>
        <v>#REF!</v>
      </c>
      <c r="E10" s="187" t="e">
        <f t="shared" ref="E10:E19" si="0">D10-C10</f>
        <v>#REF!</v>
      </c>
      <c r="F10" s="255" t="s">
        <v>74</v>
      </c>
      <c r="G10" s="185">
        <f>'FIRMED UP'!D13</f>
        <v>33.108444956</v>
      </c>
    </row>
    <row r="11" spans="1:10" ht="54" x14ac:dyDescent="0.25">
      <c r="A11" s="186">
        <v>3</v>
      </c>
      <c r="B11" s="182" t="s">
        <v>12</v>
      </c>
      <c r="C11" s="183" t="e">
        <f>#REF!</f>
        <v>#REF!</v>
      </c>
      <c r="D11" s="183" t="e">
        <f>#REF!</f>
        <v>#REF!</v>
      </c>
      <c r="E11" s="187" t="e">
        <f t="shared" si="0"/>
        <v>#REF!</v>
      </c>
      <c r="F11" s="254" t="s">
        <v>75</v>
      </c>
      <c r="G11" s="185">
        <f>'FIRMED UP'!D14</f>
        <v>0</v>
      </c>
      <c r="J11" s="172">
        <f>42.5*90000/10^7*1.18*1.09</f>
        <v>0.49197150000000001</v>
      </c>
    </row>
    <row r="12" spans="1:10" x14ac:dyDescent="0.25">
      <c r="A12" s="186">
        <v>4</v>
      </c>
      <c r="B12" s="182" t="s">
        <v>13</v>
      </c>
      <c r="C12" s="183" t="e">
        <f>#REF!</f>
        <v>#REF!</v>
      </c>
      <c r="D12" s="183" t="e">
        <f>#REF!</f>
        <v>#REF!</v>
      </c>
      <c r="E12" s="187"/>
      <c r="F12" s="256"/>
      <c r="G12" s="185">
        <f>'FIRMED UP'!D15</f>
        <v>0</v>
      </c>
    </row>
    <row r="13" spans="1:10" ht="54" x14ac:dyDescent="0.25">
      <c r="A13" s="186">
        <v>5</v>
      </c>
      <c r="B13" s="188" t="s">
        <v>14</v>
      </c>
      <c r="C13" s="183" t="e">
        <f>#REF!</f>
        <v>#REF!</v>
      </c>
      <c r="D13" s="183" t="e">
        <f>#REF!</f>
        <v>#REF!</v>
      </c>
      <c r="E13" s="187" t="e">
        <f t="shared" si="0"/>
        <v>#REF!</v>
      </c>
      <c r="F13" s="271" t="s">
        <v>76</v>
      </c>
      <c r="G13" s="185">
        <f>'FIRMED UP'!D16</f>
        <v>11.213596758000001</v>
      </c>
    </row>
    <row r="14" spans="1:10" ht="36" x14ac:dyDescent="0.25">
      <c r="A14" s="186">
        <v>6</v>
      </c>
      <c r="B14" s="188" t="s">
        <v>15</v>
      </c>
      <c r="C14" s="183" t="e">
        <f>#REF!</f>
        <v>#REF!</v>
      </c>
      <c r="D14" s="183" t="e">
        <f>#REF!</f>
        <v>#REF!</v>
      </c>
      <c r="E14" s="187" t="e">
        <f t="shared" si="0"/>
        <v>#REF!</v>
      </c>
      <c r="F14" s="272"/>
      <c r="G14" s="185">
        <f>'FIRMED UP'!D17</f>
        <v>5.2499999499999998E-2</v>
      </c>
    </row>
    <row r="15" spans="1:10" ht="90" x14ac:dyDescent="0.25">
      <c r="A15" s="186">
        <v>7</v>
      </c>
      <c r="B15" s="188" t="s">
        <v>16</v>
      </c>
      <c r="C15" s="183" t="e">
        <f>#REF!</f>
        <v>#REF!</v>
      </c>
      <c r="D15" s="183" t="e">
        <f>#REF!</f>
        <v>#REF!</v>
      </c>
      <c r="E15" s="187" t="e">
        <f t="shared" si="0"/>
        <v>#REF!</v>
      </c>
      <c r="F15" s="260" t="s">
        <v>77</v>
      </c>
      <c r="G15" s="185">
        <f>'FIRMED UP'!D18</f>
        <v>5.1878314140000006</v>
      </c>
    </row>
    <row r="16" spans="1:10" ht="36" x14ac:dyDescent="0.25">
      <c r="A16" s="186">
        <v>8</v>
      </c>
      <c r="B16" s="188" t="s">
        <v>17</v>
      </c>
      <c r="C16" s="183" t="e">
        <f>#REF!</f>
        <v>#REF!</v>
      </c>
      <c r="D16" s="183" t="e">
        <f>#REF!</f>
        <v>#REF!</v>
      </c>
      <c r="E16" s="187" t="e">
        <f t="shared" si="0"/>
        <v>#REF!</v>
      </c>
      <c r="F16" s="261"/>
      <c r="G16" s="185">
        <f>'FIRMED UP'!D19</f>
        <v>0</v>
      </c>
    </row>
    <row r="17" spans="1:7" ht="72" x14ac:dyDescent="0.25">
      <c r="A17" s="186">
        <v>9</v>
      </c>
      <c r="B17" s="188" t="s">
        <v>29</v>
      </c>
      <c r="C17" s="183" t="e">
        <f>#REF!</f>
        <v>#REF!</v>
      </c>
      <c r="D17" s="183" t="e">
        <f>#REF!</f>
        <v>#REF!</v>
      </c>
      <c r="E17" s="187" t="e">
        <f t="shared" si="0"/>
        <v>#REF!</v>
      </c>
      <c r="F17" s="256"/>
      <c r="G17" s="185">
        <f>'FIRMED UP'!D20</f>
        <v>0</v>
      </c>
    </row>
    <row r="18" spans="1:7" ht="90" x14ac:dyDescent="0.25">
      <c r="A18" s="186">
        <v>10</v>
      </c>
      <c r="B18" s="188" t="s">
        <v>18</v>
      </c>
      <c r="C18" s="183" t="e">
        <f>#REF!</f>
        <v>#REF!</v>
      </c>
      <c r="D18" s="183" t="e">
        <f>#REF!</f>
        <v>#REF!</v>
      </c>
      <c r="E18" s="187" t="e">
        <f t="shared" si="0"/>
        <v>#REF!</v>
      </c>
      <c r="F18" s="256"/>
      <c r="G18" s="185">
        <f>'FIRMED UP'!D21</f>
        <v>0</v>
      </c>
    </row>
    <row r="19" spans="1:7" ht="90" x14ac:dyDescent="0.25">
      <c r="A19" s="186">
        <v>11</v>
      </c>
      <c r="B19" s="188" t="s">
        <v>19</v>
      </c>
      <c r="C19" s="183" t="e">
        <f>#REF!</f>
        <v>#REF!</v>
      </c>
      <c r="D19" s="183" t="e">
        <f>#REF!</f>
        <v>#REF!</v>
      </c>
      <c r="E19" s="187" t="e">
        <f t="shared" si="0"/>
        <v>#REF!</v>
      </c>
      <c r="F19" s="254"/>
      <c r="G19" s="185">
        <f>'FIRMED UP'!D22</f>
        <v>0</v>
      </c>
    </row>
    <row r="20" spans="1:7" ht="36" x14ac:dyDescent="0.25">
      <c r="A20" s="189">
        <v>12</v>
      </c>
      <c r="B20" s="188" t="s">
        <v>20</v>
      </c>
      <c r="C20" s="190" t="str">
        <f>'[1]Package Cost'!D27</f>
        <v xml:space="preserve">Included above </v>
      </c>
      <c r="D20" s="183" t="e">
        <f>#REF!</f>
        <v>#REF!</v>
      </c>
      <c r="E20" s="191"/>
      <c r="F20" s="257"/>
      <c r="G20" s="185">
        <f>'FIRMED UP'!D23</f>
        <v>2.1947999999999999E-2</v>
      </c>
    </row>
    <row r="21" spans="1:7" ht="18.75" thickBot="1" x14ac:dyDescent="0.3">
      <c r="A21" s="186">
        <v>13</v>
      </c>
      <c r="B21" s="182" t="s">
        <v>22</v>
      </c>
      <c r="C21" s="183" t="e">
        <f>#REF!</f>
        <v>#REF!</v>
      </c>
      <c r="D21" s="183" t="e">
        <f>#REF!</f>
        <v>#REF!</v>
      </c>
      <c r="E21" s="192"/>
      <c r="F21" s="258"/>
      <c r="G21" s="185">
        <f>'FIRMED UP'!D24</f>
        <v>0</v>
      </c>
    </row>
    <row r="22" spans="1:7" x14ac:dyDescent="0.25">
      <c r="A22" s="193">
        <v>14</v>
      </c>
      <c r="B22" s="194" t="s">
        <v>45</v>
      </c>
      <c r="C22" s="195" t="e">
        <f>SUM(C9:C21)</f>
        <v>#REF!</v>
      </c>
      <c r="D22" s="196" t="e">
        <f>SUM(D9:D20)</f>
        <v>#REF!</v>
      </c>
      <c r="E22" s="196"/>
      <c r="F22" s="197"/>
      <c r="G22" s="198">
        <f>SUM(G9:G20)</f>
        <v>51.118321127500003</v>
      </c>
    </row>
    <row r="23" spans="1:7" x14ac:dyDescent="0.25">
      <c r="A23" s="189">
        <v>15</v>
      </c>
      <c r="B23" s="199" t="s">
        <v>78</v>
      </c>
      <c r="C23" s="247">
        <f>'[1]Capital Cost'!Y26</f>
        <v>2.1645619382392698</v>
      </c>
      <c r="D23" s="201"/>
      <c r="E23" s="202"/>
      <c r="F23" s="203"/>
      <c r="G23" s="204">
        <f>'FIRMED UP'!D26</f>
        <v>1.0505152781250002</v>
      </c>
    </row>
    <row r="24" spans="1:7" x14ac:dyDescent="0.25">
      <c r="A24" s="189">
        <f>A23+1</f>
        <v>16</v>
      </c>
      <c r="B24" s="199" t="str">
        <f>'[2]Firmed Up'!C26</f>
        <v>Purchaser's Scope</v>
      </c>
      <c r="C24" s="200">
        <f>'[1]S1 PC'!E34</f>
        <v>0</v>
      </c>
      <c r="D24" s="201">
        <f>'[1]Package Cost'!E35</f>
        <v>0</v>
      </c>
      <c r="E24" s="202"/>
      <c r="F24" s="203"/>
      <c r="G24" s="204" t="str">
        <f>'[1]Firmed Up'!D27</f>
        <v>NA</v>
      </c>
    </row>
    <row r="25" spans="1:7" ht="36" x14ac:dyDescent="0.25">
      <c r="A25" s="189">
        <f t="shared" ref="A25:A31" si="1">A24+1</f>
        <v>17</v>
      </c>
      <c r="B25" s="199" t="s">
        <v>79</v>
      </c>
      <c r="C25" s="247">
        <f>'[1]Capital Cost'!AR26</f>
        <v>5.5833406552225284</v>
      </c>
      <c r="D25" s="201"/>
      <c r="E25" s="202"/>
      <c r="F25" s="203"/>
      <c r="G25" s="204">
        <f>'FIRMED UP'!D28</f>
        <v>1.5650650921687499</v>
      </c>
    </row>
    <row r="26" spans="1:7" x14ac:dyDescent="0.25">
      <c r="A26" s="189">
        <f t="shared" si="1"/>
        <v>18</v>
      </c>
      <c r="B26" s="205" t="s">
        <v>50</v>
      </c>
      <c r="C26" s="206" t="e">
        <f>SUM(C22:C25)</f>
        <v>#REF!</v>
      </c>
      <c r="D26" s="206"/>
      <c r="E26" s="207"/>
      <c r="F26" s="208"/>
      <c r="G26" s="209">
        <f>'[1]Firmed Up'!D29</f>
        <v>79.620697968724755</v>
      </c>
    </row>
    <row r="27" spans="1:7" x14ac:dyDescent="0.25">
      <c r="A27" s="189">
        <f t="shared" si="1"/>
        <v>19</v>
      </c>
      <c r="B27" s="210" t="s">
        <v>51</v>
      </c>
      <c r="C27" s="211"/>
      <c r="D27" s="201"/>
      <c r="E27" s="202"/>
      <c r="F27" s="203"/>
      <c r="G27" s="204"/>
    </row>
    <row r="28" spans="1:7" x14ac:dyDescent="0.25">
      <c r="A28" s="189">
        <f t="shared" si="1"/>
        <v>20</v>
      </c>
      <c r="B28" s="205" t="s">
        <v>52</v>
      </c>
      <c r="C28" s="206" t="e">
        <f>C26+C27</f>
        <v>#REF!</v>
      </c>
      <c r="D28" s="206"/>
      <c r="E28" s="207"/>
      <c r="F28" s="212"/>
      <c r="G28" s="209">
        <f>'[1]Firmed Up'!D31</f>
        <v>79.620697968724755</v>
      </c>
    </row>
    <row r="29" spans="1:7" x14ac:dyDescent="0.25">
      <c r="A29" s="189">
        <f t="shared" si="1"/>
        <v>21</v>
      </c>
      <c r="B29" s="213" t="s">
        <v>53</v>
      </c>
      <c r="C29" s="200" t="e">
        <f>#REF!</f>
        <v>#REF!</v>
      </c>
      <c r="D29" s="200" t="e">
        <f>#REF!</f>
        <v>#REF!</v>
      </c>
      <c r="E29" s="214"/>
      <c r="F29" s="215"/>
      <c r="G29" s="204">
        <f>'FIRMED UP'!D32</f>
        <v>7.7897015279999993</v>
      </c>
    </row>
    <row r="30" spans="1:7" ht="36" x14ac:dyDescent="0.25">
      <c r="A30" s="189">
        <f t="shared" si="1"/>
        <v>22</v>
      </c>
      <c r="B30" s="216" t="s">
        <v>54</v>
      </c>
      <c r="C30" s="217" t="e">
        <f>C28-C29</f>
        <v>#REF!</v>
      </c>
      <c r="D30" s="218"/>
      <c r="E30" s="219"/>
      <c r="F30" s="212"/>
      <c r="G30" s="220">
        <f>G28-G29</f>
        <v>71.830996440724761</v>
      </c>
    </row>
    <row r="31" spans="1:7" ht="18.75" thickBot="1" x14ac:dyDescent="0.3">
      <c r="A31" s="221">
        <f t="shared" si="1"/>
        <v>23</v>
      </c>
      <c r="B31" s="222" t="s">
        <v>80</v>
      </c>
      <c r="C31" s="223"/>
      <c r="D31" s="224"/>
      <c r="E31" s="224"/>
      <c r="F31" s="225"/>
      <c r="G31" s="226" t="e">
        <f>G30/C30-1</f>
        <v>#REF!</v>
      </c>
    </row>
    <row r="32" spans="1:7" x14ac:dyDescent="0.25">
      <c r="A32" s="227"/>
      <c r="B32" s="227"/>
      <c r="C32" s="228"/>
      <c r="D32" s="228"/>
      <c r="E32" s="227"/>
      <c r="F32" s="229"/>
      <c r="G32" s="230"/>
    </row>
    <row r="33" spans="1:7" x14ac:dyDescent="0.25">
      <c r="A33" s="227"/>
      <c r="B33" s="227"/>
      <c r="C33" s="231"/>
      <c r="D33" s="232"/>
      <c r="E33" s="232"/>
      <c r="F33" s="229"/>
      <c r="G33" s="227"/>
    </row>
    <row r="34" spans="1:7" x14ac:dyDescent="0.25">
      <c r="A34" s="227"/>
      <c r="B34" s="227"/>
      <c r="C34" s="227"/>
      <c r="D34" s="227"/>
      <c r="E34" s="227"/>
      <c r="F34" s="229"/>
      <c r="G34" s="227"/>
    </row>
    <row r="35" spans="1:7" x14ac:dyDescent="0.25">
      <c r="B35" s="227" t="s">
        <v>81</v>
      </c>
      <c r="C35" s="233">
        <f>'[2]BOQ Package'!J110</f>
        <v>1648.5768730122581</v>
      </c>
    </row>
    <row r="36" spans="1:7" x14ac:dyDescent="0.25">
      <c r="B36" s="235" t="s">
        <v>2</v>
      </c>
      <c r="C36" s="233">
        <f>'[2]BOQ Package'!F112</f>
        <v>170.07999999999998</v>
      </c>
      <c r="D36" s="235">
        <f>C36*1.2036</f>
        <v>204.70828799999998</v>
      </c>
    </row>
    <row r="37" spans="1:7" x14ac:dyDescent="0.25">
      <c r="B37" s="235" t="s">
        <v>3</v>
      </c>
      <c r="C37" s="233">
        <f>'[2]BOQ Package'!F113</f>
        <v>676.12392655142082</v>
      </c>
      <c r="D37" s="235">
        <f t="shared" ref="D37:D38" si="2">C37*1.2036</f>
        <v>813.7827579972901</v>
      </c>
    </row>
    <row r="38" spans="1:7" x14ac:dyDescent="0.25">
      <c r="B38" s="235" t="s">
        <v>4</v>
      </c>
      <c r="C38" s="233">
        <f>'[2]BOQ Package'!F114</f>
        <v>29</v>
      </c>
      <c r="D38" s="235">
        <f t="shared" si="2"/>
        <v>34.904400000000003</v>
      </c>
    </row>
    <row r="39" spans="1:7" x14ac:dyDescent="0.25">
      <c r="B39" s="235" t="s">
        <v>82</v>
      </c>
      <c r="C39" s="233">
        <f>'[2]BOQ Package'!J118</f>
        <v>50.877330357747269</v>
      </c>
      <c r="D39" s="233"/>
    </row>
  </sheetData>
  <mergeCells count="7">
    <mergeCell ref="F13:F14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PBER</vt:lpstr>
      <vt:lpstr>FIRMED UP</vt:lpstr>
      <vt:lpstr>Variance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Mishra</dc:creator>
  <cp:lastModifiedBy>rahul mishra</cp:lastModifiedBy>
  <cp:lastPrinted>2025-11-07T12:33:48Z</cp:lastPrinted>
  <dcterms:created xsi:type="dcterms:W3CDTF">2025-03-17T12:03:36Z</dcterms:created>
  <dcterms:modified xsi:type="dcterms:W3CDTF">2026-02-07T09:44:24Z</dcterms:modified>
</cp:coreProperties>
</file>