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INTELISPARKZ\FASTRAGAI\PBE-for AI work 07.02.26 (1)\"/>
    </mc:Choice>
  </mc:AlternateContent>
  <xr:revisionPtr revIDLastSave="0" documentId="13_ncr:1_{9598D8F9-0DC1-4B05-A493-09A5638BCB82}" xr6:coauthVersionLast="36" xr6:coauthVersionMax="47" xr10:uidLastSave="{00000000-0000-0000-0000-000000000000}"/>
  <bookViews>
    <workbookView xWindow="0" yWindow="0" windowWidth="23040" windowHeight="8940" firstSheet="1" activeTab="1" xr2:uid="{00000000-000D-0000-FFFF-FFFF00000000}"/>
  </bookViews>
  <sheets>
    <sheet name="Copy" sheetId="10" state="hidden" r:id="rId1"/>
    <sheet name="PBER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0" i="10" l="1"/>
  <c r="T46" i="10"/>
  <c r="T45" i="10"/>
  <c r="AF40" i="10"/>
  <c r="AF41" i="10" s="1"/>
  <c r="AB40" i="10"/>
  <c r="U40" i="10"/>
  <c r="T40" i="10"/>
  <c r="P40" i="10"/>
  <c r="O40" i="10"/>
  <c r="I40" i="10"/>
  <c r="H40" i="10"/>
  <c r="E40" i="10"/>
  <c r="D37" i="10"/>
  <c r="C37" i="10"/>
  <c r="E37" i="10" s="1"/>
  <c r="D36" i="10"/>
  <c r="E36" i="10" s="1"/>
  <c r="C36" i="10"/>
  <c r="D35" i="10"/>
  <c r="C35" i="10"/>
  <c r="D34" i="10"/>
  <c r="D38" i="10" s="1"/>
  <c r="E38" i="10" s="1"/>
  <c r="C34" i="10"/>
  <c r="E34" i="10" s="1"/>
  <c r="X32" i="10"/>
  <c r="L32" i="10"/>
  <c r="AB31" i="10"/>
  <c r="AA31" i="10"/>
  <c r="Y31" i="10"/>
  <c r="Z31" i="10" s="1"/>
  <c r="U31" i="10"/>
  <c r="T31" i="10"/>
  <c r="R31" i="10"/>
  <c r="S31" i="10" s="1"/>
  <c r="P31" i="10"/>
  <c r="O31" i="10"/>
  <c r="M31" i="10"/>
  <c r="N31" i="10" s="1"/>
  <c r="Q31" i="10" s="1"/>
  <c r="I31" i="10"/>
  <c r="H31" i="10"/>
  <c r="F31" i="10"/>
  <c r="G31" i="10" s="1"/>
  <c r="J31" i="10" s="1"/>
  <c r="D31" i="10"/>
  <c r="C31" i="10"/>
  <c r="B31" i="10"/>
  <c r="AB30" i="10"/>
  <c r="AA30" i="10"/>
  <c r="Y30" i="10"/>
  <c r="Z30" i="10" s="1"/>
  <c r="AC30" i="10" s="1"/>
  <c r="U30" i="10"/>
  <c r="T30" i="10"/>
  <c r="R30" i="10"/>
  <c r="P30" i="10"/>
  <c r="O30" i="10"/>
  <c r="N30" i="10"/>
  <c r="Q30" i="10" s="1"/>
  <c r="M30" i="10"/>
  <c r="I30" i="10"/>
  <c r="H30" i="10"/>
  <c r="F30" i="10"/>
  <c r="G30" i="10" s="1"/>
  <c r="J30" i="10" s="1"/>
  <c r="D30" i="10"/>
  <c r="C30" i="10"/>
  <c r="B30" i="10"/>
  <c r="AB29" i="10"/>
  <c r="Y29" i="10"/>
  <c r="Z29" i="10" s="1"/>
  <c r="U29" i="10"/>
  <c r="T29" i="10"/>
  <c r="R29" i="10"/>
  <c r="S29" i="10" s="1"/>
  <c r="V29" i="10" s="1"/>
  <c r="P29" i="10"/>
  <c r="O29" i="10"/>
  <c r="M29" i="10"/>
  <c r="N29" i="10" s="1"/>
  <c r="Q29" i="10" s="1"/>
  <c r="I29" i="10"/>
  <c r="H29" i="10"/>
  <c r="F29" i="10"/>
  <c r="G29" i="10" s="1"/>
  <c r="D29" i="10"/>
  <c r="C29" i="10"/>
  <c r="B29" i="10"/>
  <c r="AB28" i="10"/>
  <c r="AA28" i="10"/>
  <c r="Y28" i="10"/>
  <c r="Z28" i="10" s="1"/>
  <c r="AC28" i="10" s="1"/>
  <c r="U28" i="10"/>
  <c r="T28" i="10"/>
  <c r="R28" i="10"/>
  <c r="S28" i="10" s="1"/>
  <c r="V28" i="10" s="1"/>
  <c r="P28" i="10"/>
  <c r="O28" i="10"/>
  <c r="M28" i="10"/>
  <c r="N28" i="10" s="1"/>
  <c r="Q28" i="10" s="1"/>
  <c r="I28" i="10"/>
  <c r="H28" i="10"/>
  <c r="F28" i="10"/>
  <c r="G28" i="10" s="1"/>
  <c r="D28" i="10"/>
  <c r="C28" i="10"/>
  <c r="B28" i="10"/>
  <c r="AB27" i="10"/>
  <c r="AA27" i="10"/>
  <c r="Y27" i="10"/>
  <c r="Z27" i="10" s="1"/>
  <c r="U27" i="10"/>
  <c r="T27" i="10"/>
  <c r="R27" i="10"/>
  <c r="S27" i="10" s="1"/>
  <c r="P27" i="10"/>
  <c r="O27" i="10"/>
  <c r="M27" i="10"/>
  <c r="N27" i="10" s="1"/>
  <c r="Q37" i="10" s="1"/>
  <c r="I27" i="10"/>
  <c r="H27" i="10"/>
  <c r="F27" i="10"/>
  <c r="G27" i="10" s="1"/>
  <c r="D27" i="10"/>
  <c r="C27" i="10"/>
  <c r="B27" i="10"/>
  <c r="AB26" i="10"/>
  <c r="AA26" i="10"/>
  <c r="Y26" i="10"/>
  <c r="Z26" i="10" s="1"/>
  <c r="AC26" i="10" s="1"/>
  <c r="U26" i="10"/>
  <c r="T26" i="10"/>
  <c r="R26" i="10"/>
  <c r="S26" i="10" s="1"/>
  <c r="V26" i="10" s="1"/>
  <c r="P26" i="10"/>
  <c r="O26" i="10"/>
  <c r="M26" i="10"/>
  <c r="N26" i="10" s="1"/>
  <c r="Q26" i="10" s="1"/>
  <c r="I26" i="10"/>
  <c r="H26" i="10"/>
  <c r="F26" i="10"/>
  <c r="G26" i="10" s="1"/>
  <c r="D26" i="10"/>
  <c r="C26" i="10"/>
  <c r="E26" i="10" s="1"/>
  <c r="B26" i="10"/>
  <c r="AB25" i="10"/>
  <c r="AA25" i="10"/>
  <c r="Y25" i="10"/>
  <c r="Z25" i="10" s="1"/>
  <c r="AC25" i="10" s="1"/>
  <c r="U25" i="10"/>
  <c r="T25" i="10"/>
  <c r="V25" i="10" s="1"/>
  <c r="S25" i="10"/>
  <c r="R25" i="10"/>
  <c r="P25" i="10"/>
  <c r="O25" i="10"/>
  <c r="M25" i="10"/>
  <c r="N25" i="10" s="1"/>
  <c r="Q25" i="10" s="1"/>
  <c r="I25" i="10"/>
  <c r="H25" i="10"/>
  <c r="F25" i="10"/>
  <c r="G25" i="10" s="1"/>
  <c r="D25" i="10"/>
  <c r="C25" i="10"/>
  <c r="B25" i="10"/>
  <c r="AB24" i="10"/>
  <c r="AA24" i="10"/>
  <c r="Y24" i="10"/>
  <c r="Z24" i="10" s="1"/>
  <c r="U24" i="10"/>
  <c r="T24" i="10"/>
  <c r="S24" i="10"/>
  <c r="V24" i="10" s="1"/>
  <c r="R24" i="10"/>
  <c r="P24" i="10"/>
  <c r="O24" i="10"/>
  <c r="M24" i="10"/>
  <c r="N24" i="10" s="1"/>
  <c r="I24" i="10"/>
  <c r="H24" i="10"/>
  <c r="F24" i="10"/>
  <c r="G24" i="10" s="1"/>
  <c r="D24" i="10"/>
  <c r="C24" i="10"/>
  <c r="B24" i="10"/>
  <c r="AB23" i="10"/>
  <c r="AA23" i="10"/>
  <c r="Y23" i="10"/>
  <c r="Z23" i="10" s="1"/>
  <c r="U23" i="10"/>
  <c r="T23" i="10"/>
  <c r="R23" i="10"/>
  <c r="S23" i="10" s="1"/>
  <c r="V23" i="10" s="1"/>
  <c r="P23" i="10"/>
  <c r="O23" i="10"/>
  <c r="M23" i="10"/>
  <c r="N23" i="10" s="1"/>
  <c r="Q23" i="10" s="1"/>
  <c r="I23" i="10"/>
  <c r="H23" i="10"/>
  <c r="F23" i="10"/>
  <c r="G23" i="10" s="1"/>
  <c r="D23" i="10"/>
  <c r="C23" i="10"/>
  <c r="B23" i="10"/>
  <c r="AB22" i="10"/>
  <c r="AA22" i="10"/>
  <c r="Y22" i="10"/>
  <c r="Z22" i="10" s="1"/>
  <c r="AC22" i="10" s="1"/>
  <c r="U22" i="10"/>
  <c r="T22" i="10"/>
  <c r="R22" i="10"/>
  <c r="S22" i="10" s="1"/>
  <c r="V22" i="10" s="1"/>
  <c r="P22" i="10"/>
  <c r="O22" i="10"/>
  <c r="M22" i="10"/>
  <c r="N22" i="10" s="1"/>
  <c r="I22" i="10"/>
  <c r="H22" i="10"/>
  <c r="F22" i="10"/>
  <c r="G22" i="10" s="1"/>
  <c r="D22" i="10"/>
  <c r="C22" i="10"/>
  <c r="B22" i="10"/>
  <c r="AB21" i="10"/>
  <c r="AA21" i="10"/>
  <c r="Y21" i="10"/>
  <c r="Z21" i="10" s="1"/>
  <c r="AC21" i="10" s="1"/>
  <c r="U21" i="10"/>
  <c r="T21" i="10"/>
  <c r="R21" i="10"/>
  <c r="S21" i="10" s="1"/>
  <c r="V21" i="10" s="1"/>
  <c r="P21" i="10"/>
  <c r="O21" i="10"/>
  <c r="M21" i="10"/>
  <c r="N21" i="10" s="1"/>
  <c r="I21" i="10"/>
  <c r="H21" i="10"/>
  <c r="F21" i="10"/>
  <c r="G21" i="10" s="1"/>
  <c r="D21" i="10"/>
  <c r="C21" i="10"/>
  <c r="B21" i="10"/>
  <c r="AB20" i="10"/>
  <c r="AA20" i="10"/>
  <c r="Y20" i="10"/>
  <c r="Z20" i="10" s="1"/>
  <c r="AC20" i="10" s="1"/>
  <c r="U20" i="10"/>
  <c r="T20" i="10"/>
  <c r="R20" i="10"/>
  <c r="S20" i="10" s="1"/>
  <c r="V20" i="10" s="1"/>
  <c r="P20" i="10"/>
  <c r="O20" i="10"/>
  <c r="M20" i="10"/>
  <c r="N20" i="10" s="1"/>
  <c r="Q20" i="10" s="1"/>
  <c r="I20" i="10"/>
  <c r="H20" i="10"/>
  <c r="F20" i="10"/>
  <c r="G20" i="10" s="1"/>
  <c r="D20" i="10"/>
  <c r="C20" i="10"/>
  <c r="E20" i="10" s="1"/>
  <c r="B20" i="10"/>
  <c r="AB19" i="10"/>
  <c r="AB32" i="10" s="1"/>
  <c r="AA19" i="10"/>
  <c r="Y19" i="10"/>
  <c r="U19" i="10"/>
  <c r="U32" i="10" s="1"/>
  <c r="U39" i="10" s="1"/>
  <c r="U41" i="10" s="1"/>
  <c r="T19" i="10"/>
  <c r="T32" i="10" s="1"/>
  <c r="T39" i="10" s="1"/>
  <c r="T41" i="10" s="1"/>
  <c r="S19" i="10"/>
  <c r="R19" i="10"/>
  <c r="P19" i="10"/>
  <c r="P32" i="10" s="1"/>
  <c r="P39" i="10" s="1"/>
  <c r="P41" i="10" s="1"/>
  <c r="O19" i="10"/>
  <c r="O32" i="10" s="1"/>
  <c r="O39" i="10" s="1"/>
  <c r="O41" i="10" s="1"/>
  <c r="M19" i="10"/>
  <c r="N19" i="10" s="1"/>
  <c r="Q34" i="10" s="1"/>
  <c r="Q35" i="10" s="1"/>
  <c r="I19" i="10"/>
  <c r="I32" i="10" s="1"/>
  <c r="I39" i="10" s="1"/>
  <c r="I41" i="10" s="1"/>
  <c r="H19" i="10"/>
  <c r="H32" i="10" s="1"/>
  <c r="H39" i="10" s="1"/>
  <c r="H41" i="10" s="1"/>
  <c r="F19" i="10"/>
  <c r="G19" i="10" s="1"/>
  <c r="D19" i="10"/>
  <c r="D32" i="10" s="1"/>
  <c r="C19" i="10"/>
  <c r="C32" i="10" s="1"/>
  <c r="C39" i="10" s="1"/>
  <c r="B19" i="10"/>
  <c r="A11" i="10"/>
  <c r="A9" i="10"/>
  <c r="V34" i="10" l="1"/>
  <c r="V35" i="10" s="1"/>
  <c r="J37" i="10"/>
  <c r="V37" i="10"/>
  <c r="V27" i="10"/>
  <c r="V19" i="10"/>
  <c r="Q24" i="10"/>
  <c r="E25" i="10"/>
  <c r="V31" i="10"/>
  <c r="V36" i="10"/>
  <c r="Q36" i="10"/>
  <c r="R32" i="10"/>
  <c r="Q22" i="10"/>
  <c r="E23" i="10"/>
  <c r="AC24" i="10"/>
  <c r="J27" i="10"/>
  <c r="J28" i="10"/>
  <c r="J29" i="10"/>
  <c r="E31" i="10"/>
  <c r="J23" i="10"/>
  <c r="Q21" i="10"/>
  <c r="E22" i="10"/>
  <c r="AC23" i="10"/>
  <c r="AC31" i="10"/>
  <c r="E21" i="10"/>
  <c r="E27" i="10"/>
  <c r="E28" i="10"/>
  <c r="E29" i="10"/>
  <c r="E35" i="10"/>
  <c r="E24" i="10"/>
  <c r="Y32" i="10"/>
  <c r="AC37" i="10"/>
  <c r="J22" i="10"/>
  <c r="AC27" i="10"/>
  <c r="J21" i="10"/>
  <c r="J34" i="10"/>
  <c r="G32" i="10"/>
  <c r="J20" i="10"/>
  <c r="J26" i="10"/>
  <c r="J25" i="10"/>
  <c r="J24" i="10"/>
  <c r="Q27" i="10"/>
  <c r="N32" i="10"/>
  <c r="Q19" i="10"/>
  <c r="D39" i="10"/>
  <c r="J19" i="10"/>
  <c r="Z19" i="10"/>
  <c r="S30" i="10"/>
  <c r="F32" i="10"/>
  <c r="M32" i="10"/>
  <c r="S32" i="10"/>
  <c r="S41" i="10" s="1"/>
  <c r="E19" i="10"/>
  <c r="E32" i="10" s="1"/>
  <c r="E39" i="10" s="1"/>
  <c r="E41" i="10" s="1"/>
  <c r="AC34" i="10" l="1"/>
  <c r="AC35" i="10" s="1"/>
  <c r="AC19" i="10"/>
  <c r="Z32" i="10"/>
  <c r="J35" i="10"/>
  <c r="J38" i="10" s="1"/>
  <c r="J32" i="10"/>
  <c r="J36" i="10"/>
  <c r="J40" i="10" s="1"/>
  <c r="Q32" i="10"/>
  <c r="V30" i="10"/>
  <c r="V32" i="10" s="1"/>
  <c r="AC36" i="10" l="1"/>
  <c r="V40" i="10"/>
  <c r="V38" i="10"/>
  <c r="V39" i="10" s="1"/>
  <c r="V41" i="10" s="1"/>
  <c r="V42" i="10" s="1"/>
  <c r="Q40" i="10"/>
  <c r="Q38" i="10"/>
  <c r="Q39" i="10" s="1"/>
  <c r="K51" i="10"/>
  <c r="J39" i="10"/>
  <c r="J41" i="10" s="1"/>
  <c r="J42" i="10" s="1"/>
  <c r="AC38" i="10" l="1"/>
  <c r="Q41" i="10"/>
  <c r="Q42" i="10" s="1"/>
  <c r="AA40" i="10" l="1"/>
  <c r="AC40" i="10" s="1"/>
  <c r="AA29" i="10" l="1"/>
  <c r="AA32" i="10" l="1"/>
  <c r="AA47" i="10" s="1"/>
  <c r="AC29" i="10"/>
  <c r="AC32" i="10" s="1"/>
  <c r="AC39" i="10" s="1"/>
  <c r="AC41" i="10" s="1"/>
  <c r="AC42" i="10" s="1"/>
  <c r="AA46" i="10"/>
</calcChain>
</file>

<file path=xl/sharedStrings.xml><?xml version="1.0" encoding="utf-8"?>
<sst xmlns="http://schemas.openxmlformats.org/spreadsheetml/2006/main" count="225" uniqueCount="85">
  <si>
    <t>CONFIDENTIAL</t>
  </si>
  <si>
    <t>STEEL AUTHORITY OF INDIA LIMITED</t>
  </si>
  <si>
    <t>Sl.No.</t>
  </si>
  <si>
    <t>Description of Item</t>
  </si>
  <si>
    <t>FC</t>
  </si>
  <si>
    <t>LC</t>
  </si>
  <si>
    <t>Total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</si>
  <si>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</si>
  <si>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</si>
  <si>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</si>
  <si>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</si>
  <si>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</si>
  <si>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</si>
  <si>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</si>
  <si>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</si>
  <si>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</si>
  <si>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</si>
  <si>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</si>
  <si>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 xml:space="preserve">Included above </t>
  </si>
  <si>
    <t>Supply of 2 years O &amp; M spares</t>
  </si>
  <si>
    <t>Purchaser's Scope:</t>
  </si>
  <si>
    <t>i</t>
  </si>
  <si>
    <t>BCD @7.5%  on CIF</t>
  </si>
  <si>
    <t>ii</t>
  </si>
  <si>
    <t xml:space="preserve">Social welfare surcharge @ 10% on BCD </t>
  </si>
  <si>
    <t>iii</t>
  </si>
  <si>
    <t xml:space="preserve">GST @ 18 % on imported supply </t>
  </si>
  <si>
    <t>iv</t>
  </si>
  <si>
    <t>GST @ 18 % on imported Services</t>
  </si>
  <si>
    <t>Sub-total (15)</t>
  </si>
  <si>
    <t xml:space="preserve">            BROWNFIELD EXPANSION OF DURGAPUR STEEL PLANT											</t>
  </si>
  <si>
    <t>DURGAPUR STEEL PLANT</t>
  </si>
  <si>
    <t>1 Euro=</t>
  </si>
  <si>
    <t>Estimate</t>
  </si>
  <si>
    <t>Original Price</t>
  </si>
  <si>
    <t>FC (Euro)</t>
  </si>
  <si>
    <t>Equivalent INR</t>
  </si>
  <si>
    <t>Total Price</t>
  </si>
  <si>
    <t>(LC)</t>
  </si>
  <si>
    <t>Total Quoted Price (1 to 13)</t>
  </si>
  <si>
    <t>Total Evaluated Price (14 to 15)</t>
  </si>
  <si>
    <t>Input tax credit (ITC) on GST</t>
  </si>
  <si>
    <t>Total Evaluated Price net of ITC on GST</t>
  </si>
  <si>
    <t>Variation w.r.t. Estimate (in %)</t>
  </si>
  <si>
    <t xml:space="preserve">Ranking </t>
  </si>
  <si>
    <t>M/s Danieli India Ltd.</t>
  </si>
  <si>
    <t>M/s MACO CORPORATION INDIA PRIVATE LIMITED</t>
  </si>
  <si>
    <t>Annexure-I</t>
  </si>
  <si>
    <t>Price Bid Evaluation</t>
  </si>
  <si>
    <t>Comparative statement w.r.t. estimate</t>
  </si>
  <si>
    <t>This is a computer generated document. It does not require signature.</t>
  </si>
  <si>
    <t>Ref. No.: CET-17(4)/5110/</t>
  </si>
  <si>
    <t>Date:26.09.2025</t>
  </si>
  <si>
    <t>M/s Danieli &amp; C</t>
  </si>
  <si>
    <t>Decrement Price</t>
  </si>
  <si>
    <t>Decremented Price</t>
  </si>
  <si>
    <t>M/s SMS India Pvt. Ltd.</t>
  </si>
  <si>
    <t>M/s SMS Concast AG</t>
  </si>
  <si>
    <t>M/s Bridge and Roof Company (India) Ltd.</t>
  </si>
  <si>
    <t>Total (FC+LC)</t>
  </si>
  <si>
    <t>M/s SMS &amp; Consortium</t>
  </si>
  <si>
    <t xml:space="preserve"> (₹ Crore)</t>
  </si>
  <si>
    <t>LC  (INR)</t>
  </si>
  <si>
    <t xml:space="preserve">M/s Danieli &amp; Consortium </t>
  </si>
  <si>
    <t>1. In Danieli Final Decremented Price Bid; there is following errors</t>
  </si>
  <si>
    <t>For Price in Foreign Currency Column, the actual sum is 4360924 in place of mentioned 4360925 based on table values</t>
  </si>
  <si>
    <r>
      <t xml:space="preserve">For Danieli India the sum for S.no. 11 is </t>
    </r>
    <r>
      <rPr>
        <sz val="10"/>
        <color rgb="FF0070C0"/>
        <rFont val="Arial"/>
        <family val="2"/>
      </rPr>
      <t>3417682</t>
    </r>
    <r>
      <rPr>
        <sz val="10"/>
        <rFont val="Arial"/>
        <family val="2"/>
      </rPr>
      <t xml:space="preserve"> not </t>
    </r>
    <r>
      <rPr>
        <sz val="10"/>
        <color rgb="FFFF0000"/>
        <rFont val="Arial"/>
        <family val="2"/>
      </rPr>
      <t>3417683</t>
    </r>
  </si>
  <si>
    <r>
      <t xml:space="preserve">For Danieli India the Total Sum for S.no. 16 is </t>
    </r>
    <r>
      <rPr>
        <sz val="10"/>
        <color rgb="FF0070C0"/>
        <rFont val="Arial"/>
        <family val="2"/>
      </rPr>
      <t>2150179901</t>
    </r>
    <r>
      <rPr>
        <sz val="10"/>
        <rFont val="Arial"/>
        <family val="2"/>
      </rPr>
      <t xml:space="preserve"> not </t>
    </r>
    <r>
      <rPr>
        <sz val="10"/>
        <color rgb="FFFF0000"/>
        <rFont val="Arial"/>
        <family val="2"/>
      </rPr>
      <t>2150179902</t>
    </r>
    <r>
      <rPr>
        <sz val="10"/>
        <rFont val="Arial"/>
        <family val="2"/>
      </rPr>
      <t xml:space="preserve"> and hence Total is incorrect</t>
    </r>
  </si>
  <si>
    <t>2. In Danieli original Price Bid; there is following errors</t>
  </si>
  <si>
    <t>The total is Wrong for Danieli India Part due to GST error of Rs. 80 for Caster 1 "Custom Port Clearance" and hence total is also incorrect</t>
  </si>
  <si>
    <t>The Maco total is also incorrect</t>
  </si>
  <si>
    <t>In Original Report</t>
  </si>
  <si>
    <t>Rs. 80 error in GST of Original Bid</t>
  </si>
  <si>
    <t>Date:30.09.2025</t>
  </si>
  <si>
    <t>Ref. No.: CET-17(4)/5110/87</t>
  </si>
  <si>
    <t>Total (Euro)</t>
  </si>
  <si>
    <t>(FC)</t>
  </si>
  <si>
    <t>Included above</t>
  </si>
  <si>
    <t>M/s Danieli India Limited</t>
  </si>
  <si>
    <t>L-2</t>
  </si>
  <si>
    <t>L-1</t>
  </si>
  <si>
    <t>Upgradation of Billet Casters including Augmentation of Power Supply at CCP (Pkg-4)</t>
  </si>
  <si>
    <t>Estimate
1 Euro @ Rs. 103.72</t>
  </si>
  <si>
    <t>1 Euro @</t>
  </si>
  <si>
    <t>Foreign Supervision charges in India during erection, startup, commissioning and PG test for _____mandays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</si>
</sst>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0_)"/>
    <numFmt numFmtId="166" formatCode="0.00_)"/>
    <numFmt numFmtId="167" formatCode="0.000000_)"/>
    <numFmt numFmtId="168" formatCode="0.00000_)"/>
    <numFmt numFmtId="169" formatCode="0.0000000_)"/>
    <numFmt numFmtId="170" formatCode="_-* #,##0_-;\-* #,##0_-;_-* &quot;-&quot;??_-;_-@_-"/>
    <numFmt numFmtId="171" formatCode="[$₹-4009]\ #,##0.0000"/>
    <numFmt numFmtId="172" formatCode="[$€-1809]#,##0"/>
  </numFmts>
  <fonts count="21" x14ac:knownFonts="1">
    <font>
      <sz val="11"/>
      <name val="Calibri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56"/>
      <name val="Arial"/>
      <family val="2"/>
    </font>
    <font>
      <b/>
      <sz val="11"/>
      <name val="Arial"/>
      <family val="2"/>
    </font>
    <font>
      <sz val="10"/>
      <color indexed="5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2.5"/>
      <color theme="1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2"/>
    <xf numFmtId="170" fontId="2" fillId="0" borderId="2"/>
    <xf numFmtId="168" fontId="2" fillId="0" borderId="2"/>
    <xf numFmtId="0" fontId="1" fillId="0" borderId="2"/>
    <xf numFmtId="0" fontId="1" fillId="0" borderId="2"/>
    <xf numFmtId="9" fontId="10" fillId="0" borderId="2" applyFont="0" applyFill="0" applyBorder="0" applyAlignment="0" applyProtection="0"/>
  </cellStyleXfs>
  <cellXfs count="478">
    <xf numFmtId="0" fontId="0" fillId="0" borderId="0" xfId="0"/>
    <xf numFmtId="172" fontId="3" fillId="0" borderId="4" xfId="1" applyNumberFormat="1" applyFont="1" applyBorder="1" applyAlignment="1">
      <alignment vertical="center"/>
    </xf>
    <xf numFmtId="3" fontId="8" fillId="0" borderId="33" xfId="1" applyNumberFormat="1" applyFont="1" applyBorder="1"/>
    <xf numFmtId="167" fontId="2" fillId="0" borderId="33" xfId="1" applyNumberFormat="1" applyFont="1" applyBorder="1" applyAlignment="1">
      <alignment horizontal="right"/>
    </xf>
    <xf numFmtId="166" fontId="2" fillId="0" borderId="33" xfId="1" applyNumberFormat="1" applyFont="1" applyBorder="1" applyAlignment="1">
      <alignment horizontal="left"/>
    </xf>
    <xf numFmtId="166" fontId="8" fillId="0" borderId="33" xfId="1" applyNumberFormat="1" applyFont="1" applyBorder="1" applyAlignment="1">
      <alignment horizontal="right"/>
    </xf>
    <xf numFmtId="166" fontId="2" fillId="0" borderId="2" xfId="2" applyNumberFormat="1" applyAlignment="1">
      <alignment horizontal="center" vertical="top"/>
    </xf>
    <xf numFmtId="166" fontId="9" fillId="0" borderId="2" xfId="1" applyNumberFormat="1" applyFont="1" applyAlignment="1">
      <alignment horizontal="right" vertical="top"/>
    </xf>
    <xf numFmtId="3" fontId="2" fillId="0" borderId="6" xfId="1" applyNumberFormat="1" applyFont="1" applyBorder="1" applyAlignment="1">
      <alignment horizontal="center" vertical="top"/>
    </xf>
    <xf numFmtId="167" fontId="2" fillId="0" borderId="5" xfId="1" applyNumberFormat="1" applyFont="1" applyBorder="1" applyAlignment="1">
      <alignment horizontal="left" vertical="top" wrapText="1"/>
    </xf>
    <xf numFmtId="169" fontId="2" fillId="0" borderId="6" xfId="2" applyNumberFormat="1" applyBorder="1" applyAlignment="1">
      <alignment vertical="center" wrapText="1"/>
    </xf>
    <xf numFmtId="169" fontId="2" fillId="0" borderId="8" xfId="2" applyNumberFormat="1" applyBorder="1" applyAlignment="1">
      <alignment vertical="center" wrapText="1"/>
    </xf>
    <xf numFmtId="3" fontId="2" fillId="0" borderId="4" xfId="1" applyNumberFormat="1" applyFont="1" applyBorder="1" applyAlignment="1">
      <alignment horizontal="center" vertical="top"/>
    </xf>
    <xf numFmtId="167" fontId="2" fillId="0" borderId="12" xfId="1" applyNumberFormat="1" applyFont="1" applyBorder="1" applyAlignment="1">
      <alignment horizontal="left" vertical="top" wrapText="1"/>
    </xf>
    <xf numFmtId="169" fontId="2" fillId="0" borderId="4" xfId="2" applyNumberFormat="1" applyBorder="1" applyAlignment="1">
      <alignment vertical="center" wrapText="1"/>
    </xf>
    <xf numFmtId="169" fontId="2" fillId="0" borderId="3" xfId="2" applyNumberFormat="1" applyBorder="1" applyAlignment="1">
      <alignment vertical="center" wrapText="1"/>
    </xf>
    <xf numFmtId="166" fontId="8" fillId="0" borderId="2" xfId="1" applyNumberFormat="1" applyFont="1" applyAlignment="1">
      <alignment horizontal="center" vertical="top"/>
    </xf>
    <xf numFmtId="166" fontId="9" fillId="0" borderId="2" xfId="1" applyNumberFormat="1" applyFont="1"/>
    <xf numFmtId="166" fontId="9" fillId="0" borderId="2" xfId="1" applyNumberFormat="1" applyFont="1" applyAlignment="1">
      <alignment horizontal="center"/>
    </xf>
    <xf numFmtId="166" fontId="10" fillId="0" borderId="2" xfId="1" applyNumberFormat="1" applyFont="1" applyAlignment="1">
      <alignment horizontal="center"/>
    </xf>
    <xf numFmtId="166" fontId="11" fillId="0" borderId="2" xfId="1" applyNumberFormat="1" applyFont="1" applyAlignment="1">
      <alignment vertical="top"/>
    </xf>
    <xf numFmtId="166" fontId="10" fillId="0" borderId="2" xfId="1" applyNumberFormat="1" applyFont="1" applyAlignment="1">
      <alignment horizontal="right"/>
    </xf>
    <xf numFmtId="167" fontId="2" fillId="0" borderId="17" xfId="1" applyNumberFormat="1" applyFont="1" applyBorder="1" applyAlignment="1">
      <alignment horizontal="left" vertical="top" wrapText="1"/>
    </xf>
    <xf numFmtId="169" fontId="2" fillId="0" borderId="35" xfId="2" applyNumberFormat="1" applyBorder="1" applyAlignment="1">
      <alignment vertical="center" wrapText="1"/>
    </xf>
    <xf numFmtId="166" fontId="10" fillId="0" borderId="2" xfId="1" applyNumberFormat="1" applyFont="1" applyAlignment="1">
      <alignment horizontal="left" vertical="top" wrapText="1"/>
    </xf>
    <xf numFmtId="166" fontId="10" fillId="0" borderId="2" xfId="1" applyNumberFormat="1" applyFont="1" applyAlignment="1">
      <alignment horizontal="right" vertical="top"/>
    </xf>
    <xf numFmtId="166" fontId="10" fillId="0" borderId="2" xfId="1" applyNumberFormat="1" applyFont="1" applyAlignment="1">
      <alignment wrapText="1"/>
    </xf>
    <xf numFmtId="165" fontId="10" fillId="0" borderId="2" xfId="1" applyNumberFormat="1" applyFont="1" applyAlignment="1">
      <alignment horizontal="right"/>
    </xf>
    <xf numFmtId="167" fontId="8" fillId="0" borderId="27" xfId="1" applyNumberFormat="1" applyFont="1" applyBorder="1" applyAlignment="1">
      <alignment horizontal="right" vertical="top"/>
    </xf>
    <xf numFmtId="166" fontId="8" fillId="0" borderId="14" xfId="2" applyNumberFormat="1" applyFont="1" applyBorder="1" applyAlignment="1">
      <alignment vertical="top"/>
    </xf>
    <xf numFmtId="166" fontId="9" fillId="0" borderId="2" xfId="2" applyNumberFormat="1" applyFont="1" applyAlignment="1">
      <alignment wrapText="1"/>
    </xf>
    <xf numFmtId="166" fontId="2" fillId="0" borderId="2" xfId="1" applyNumberFormat="1" applyFont="1" applyAlignment="1">
      <alignment horizontal="center"/>
    </xf>
    <xf numFmtId="169" fontId="2" fillId="0" borderId="2" xfId="1" applyNumberFormat="1" applyFont="1" applyAlignment="1">
      <alignment horizontal="right"/>
    </xf>
    <xf numFmtId="1" fontId="13" fillId="0" borderId="2" xfId="1" applyNumberFormat="1" applyFont="1" applyAlignment="1">
      <alignment horizontal="right"/>
    </xf>
    <xf numFmtId="169" fontId="8" fillId="0" borderId="2" xfId="1" applyNumberFormat="1" applyFont="1" applyAlignment="1">
      <alignment horizontal="right"/>
    </xf>
    <xf numFmtId="166" fontId="10" fillId="0" borderId="2" xfId="1" applyNumberFormat="1" applyFont="1" applyAlignment="1">
      <alignment horizontal="left"/>
    </xf>
    <xf numFmtId="169" fontId="2" fillId="0" borderId="34" xfId="2" applyNumberFormat="1" applyBorder="1" applyAlignment="1">
      <alignment vertical="center" wrapText="1"/>
    </xf>
    <xf numFmtId="169" fontId="2" fillId="0" borderId="6" xfId="1" applyNumberFormat="1" applyFont="1" applyBorder="1" applyAlignment="1">
      <alignment vertical="top"/>
    </xf>
    <xf numFmtId="169" fontId="2" fillId="0" borderId="4" xfId="1" applyNumberFormat="1" applyFont="1" applyBorder="1" applyAlignment="1">
      <alignment vertical="top"/>
    </xf>
    <xf numFmtId="169" fontId="2" fillId="0" borderId="35" xfId="1" applyNumberFormat="1" applyFont="1" applyBorder="1" applyAlignment="1">
      <alignment vertical="top"/>
    </xf>
    <xf numFmtId="169" fontId="8" fillId="0" borderId="40" xfId="2" applyNumberFormat="1" applyFont="1" applyBorder="1" applyAlignment="1">
      <alignment vertical="top" wrapText="1"/>
    </xf>
    <xf numFmtId="169" fontId="8" fillId="0" borderId="41" xfId="2" applyNumberFormat="1" applyFont="1" applyBorder="1" applyAlignment="1">
      <alignment vertical="top" wrapText="1"/>
    </xf>
    <xf numFmtId="3" fontId="2" fillId="0" borderId="13" xfId="1" applyNumberFormat="1" applyFont="1" applyBorder="1" applyAlignment="1">
      <alignment horizontal="center" vertical="top"/>
    </xf>
    <xf numFmtId="3" fontId="2" fillId="0" borderId="35" xfId="1" applyNumberFormat="1" applyFont="1" applyBorder="1" applyAlignment="1">
      <alignment horizontal="center" vertical="top"/>
    </xf>
    <xf numFmtId="167" fontId="8" fillId="0" borderId="39" xfId="1" applyNumberFormat="1" applyFont="1" applyBorder="1" applyAlignment="1">
      <alignment horizontal="right" vertical="top"/>
    </xf>
    <xf numFmtId="169" fontId="8" fillId="0" borderId="39" xfId="2" applyNumberFormat="1" applyFont="1" applyBorder="1" applyAlignment="1">
      <alignment vertical="top" wrapText="1"/>
    </xf>
    <xf numFmtId="166" fontId="8" fillId="0" borderId="15" xfId="2" applyNumberFormat="1" applyFont="1" applyBorder="1" applyAlignment="1">
      <alignment vertical="top"/>
    </xf>
    <xf numFmtId="167" fontId="8" fillId="0" borderId="28" xfId="1" applyNumberFormat="1" applyFont="1" applyBorder="1" applyAlignment="1">
      <alignment horizontal="right" vertical="top"/>
    </xf>
    <xf numFmtId="169" fontId="8" fillId="0" borderId="9" xfId="2" applyNumberFormat="1" applyFont="1" applyBorder="1" applyAlignment="1">
      <alignment vertical="top" wrapText="1"/>
    </xf>
    <xf numFmtId="166" fontId="8" fillId="0" borderId="26" xfId="1" applyNumberFormat="1" applyFont="1" applyBorder="1" applyAlignment="1">
      <alignment vertical="top"/>
    </xf>
    <xf numFmtId="166" fontId="8" fillId="0" borderId="13" xfId="2" applyNumberFormat="1" applyFont="1" applyBorder="1" applyAlignment="1">
      <alignment vertical="top"/>
    </xf>
    <xf numFmtId="169" fontId="8" fillId="0" borderId="12" xfId="2" applyNumberFormat="1" applyFont="1" applyBorder="1" applyAlignment="1">
      <alignment vertical="top" wrapText="1"/>
    </xf>
    <xf numFmtId="169" fontId="2" fillId="0" borderId="12" xfId="2" applyNumberFormat="1" applyBorder="1" applyAlignment="1">
      <alignment vertical="top" wrapText="1"/>
    </xf>
    <xf numFmtId="167" fontId="4" fillId="0" borderId="3" xfId="1" applyNumberFormat="1" applyFont="1" applyBorder="1" applyAlignment="1">
      <alignment horizontal="center" vertical="center" wrapText="1"/>
    </xf>
    <xf numFmtId="167" fontId="4" fillId="0" borderId="35" xfId="1" applyNumberFormat="1" applyFont="1" applyBorder="1" applyAlignment="1">
      <alignment horizontal="center" vertical="center" wrapText="1"/>
    </xf>
    <xf numFmtId="167" fontId="8" fillId="0" borderId="28" xfId="1" applyNumberFormat="1" applyFont="1" applyBorder="1" applyAlignment="1">
      <alignment horizontal="center" vertical="center" wrapText="1"/>
    </xf>
    <xf numFmtId="166" fontId="4" fillId="0" borderId="2" xfId="1" applyNumberFormat="1" applyFont="1" applyAlignment="1">
      <alignment horizontal="right" vertical="center"/>
    </xf>
    <xf numFmtId="171" fontId="4" fillId="0" borderId="2" xfId="1" applyNumberFormat="1" applyFont="1" applyAlignment="1">
      <alignment horizontal="left" vertical="center"/>
    </xf>
    <xf numFmtId="172" fontId="3" fillId="0" borderId="6" xfId="1" applyNumberFormat="1" applyFont="1" applyBorder="1" applyAlignment="1">
      <alignment vertical="center"/>
    </xf>
    <xf numFmtId="172" fontId="3" fillId="0" borderId="35" xfId="1" applyNumberFormat="1" applyFont="1" applyBorder="1" applyAlignment="1">
      <alignment vertical="center"/>
    </xf>
    <xf numFmtId="169" fontId="8" fillId="0" borderId="24" xfId="2" applyNumberFormat="1" applyFont="1" applyBorder="1" applyAlignment="1">
      <alignment vertical="top" wrapText="1"/>
    </xf>
    <xf numFmtId="168" fontId="8" fillId="0" borderId="12" xfId="2" applyNumberFormat="1" applyFont="1" applyBorder="1" applyAlignment="1">
      <alignment vertical="top" wrapText="1"/>
    </xf>
    <xf numFmtId="167" fontId="4" fillId="0" borderId="2" xfId="1" applyNumberFormat="1" applyFont="1" applyAlignment="1">
      <alignment horizontal="center" vertical="center" wrapText="1"/>
    </xf>
    <xf numFmtId="169" fontId="8" fillId="0" borderId="4" xfId="2" applyNumberFormat="1" applyFont="1" applyBorder="1" applyAlignment="1">
      <alignment vertical="top" wrapText="1"/>
    </xf>
    <xf numFmtId="169" fontId="2" fillId="0" borderId="4" xfId="2" applyNumberFormat="1" applyBorder="1" applyAlignment="1">
      <alignment vertical="top" wrapText="1"/>
    </xf>
    <xf numFmtId="166" fontId="6" fillId="0" borderId="2" xfId="2" applyNumberFormat="1" applyFont="1" applyAlignment="1">
      <alignment horizontal="right"/>
    </xf>
    <xf numFmtId="0" fontId="4" fillId="0" borderId="2" xfId="1" applyFont="1" applyAlignment="1">
      <alignment horizontal="right"/>
    </xf>
    <xf numFmtId="10" fontId="8" fillId="0" borderId="27" xfId="6" applyNumberFormat="1" applyFont="1" applyFill="1" applyBorder="1" applyAlignment="1">
      <alignment horizontal="center" vertical="center"/>
    </xf>
    <xf numFmtId="166" fontId="12" fillId="0" borderId="2" xfId="2" applyNumberFormat="1" applyFont="1" applyAlignment="1">
      <alignment horizontal="center"/>
    </xf>
    <xf numFmtId="167" fontId="4" fillId="0" borderId="17" xfId="1" applyNumberFormat="1" applyFont="1" applyBorder="1" applyAlignment="1">
      <alignment horizontal="center" vertical="center" wrapText="1"/>
    </xf>
    <xf numFmtId="167" fontId="4" fillId="0" borderId="39" xfId="1" applyNumberFormat="1" applyFont="1" applyBorder="1" applyAlignment="1">
      <alignment horizontal="center" vertical="center" wrapText="1"/>
    </xf>
    <xf numFmtId="167" fontId="4" fillId="0" borderId="10" xfId="1" applyNumberFormat="1" applyFont="1" applyBorder="1" applyAlignment="1">
      <alignment horizontal="center" vertical="center" wrapText="1"/>
    </xf>
    <xf numFmtId="169" fontId="2" fillId="0" borderId="44" xfId="1" applyNumberFormat="1" applyFont="1" applyBorder="1" applyAlignment="1">
      <alignment vertical="top"/>
    </xf>
    <xf numFmtId="169" fontId="2" fillId="0" borderId="22" xfId="1" applyNumberFormat="1" applyFont="1" applyBorder="1" applyAlignment="1">
      <alignment vertical="top"/>
    </xf>
    <xf numFmtId="169" fontId="2" fillId="0" borderId="22" xfId="1" applyNumberFormat="1" applyFont="1" applyBorder="1" applyAlignment="1">
      <alignment horizontal="right" vertical="center" wrapText="1"/>
    </xf>
    <xf numFmtId="169" fontId="2" fillId="0" borderId="19" xfId="1" applyNumberFormat="1" applyFont="1" applyBorder="1" applyAlignment="1">
      <alignment vertical="top"/>
    </xf>
    <xf numFmtId="169" fontId="8" fillId="0" borderId="3" xfId="2" applyNumberFormat="1" applyFont="1" applyBorder="1" applyAlignment="1">
      <alignment vertical="top" wrapText="1"/>
    </xf>
    <xf numFmtId="169" fontId="2" fillId="0" borderId="3" xfId="2" applyNumberFormat="1" applyBorder="1" applyAlignment="1">
      <alignment vertical="top" wrapText="1"/>
    </xf>
    <xf numFmtId="169" fontId="8" fillId="0" borderId="11" xfId="2" applyNumberFormat="1" applyFont="1" applyBorder="1" applyAlignment="1">
      <alignment vertical="top" wrapText="1"/>
    </xf>
    <xf numFmtId="166" fontId="8" fillId="0" borderId="16" xfId="1" applyNumberFormat="1" applyFont="1" applyBorder="1" applyAlignment="1">
      <alignment vertical="top"/>
    </xf>
    <xf numFmtId="166" fontId="8" fillId="0" borderId="25" xfId="1" applyNumberFormat="1" applyFont="1" applyBorder="1" applyAlignment="1">
      <alignment vertical="top"/>
    </xf>
    <xf numFmtId="166" fontId="8" fillId="0" borderId="16" xfId="2" applyNumberFormat="1" applyFont="1" applyBorder="1" applyAlignment="1">
      <alignment vertical="top"/>
    </xf>
    <xf numFmtId="169" fontId="8" fillId="0" borderId="32" xfId="2" applyNumberFormat="1" applyFont="1" applyBorder="1" applyAlignment="1">
      <alignment vertical="top" wrapText="1"/>
    </xf>
    <xf numFmtId="169" fontId="8" fillId="0" borderId="24" xfId="2" applyNumberFormat="1" applyFont="1" applyBorder="1" applyAlignment="1">
      <alignment horizontal="right" vertical="center" wrapText="1"/>
    </xf>
    <xf numFmtId="169" fontId="2" fillId="0" borderId="22" xfId="1" applyNumberFormat="1" applyFont="1" applyBorder="1" applyAlignment="1">
      <alignment horizontal="right" vertical="center"/>
    </xf>
    <xf numFmtId="3" fontId="2" fillId="0" borderId="36" xfId="1" applyNumberFormat="1" applyFont="1" applyBorder="1" applyAlignment="1">
      <alignment horizontal="center" vertical="top"/>
    </xf>
    <xf numFmtId="167" fontId="8" fillId="0" borderId="32" xfId="1" applyNumberFormat="1" applyFont="1" applyBorder="1" applyAlignment="1">
      <alignment horizontal="right" vertical="top"/>
    </xf>
    <xf numFmtId="169" fontId="8" fillId="0" borderId="36" xfId="2" applyNumberFormat="1" applyFont="1" applyBorder="1" applyAlignment="1">
      <alignment vertical="top" wrapText="1"/>
    </xf>
    <xf numFmtId="169" fontId="8" fillId="0" borderId="43" xfId="2" applyNumberFormat="1" applyFont="1" applyBorder="1" applyAlignment="1">
      <alignment vertical="top" wrapText="1"/>
    </xf>
    <xf numFmtId="169" fontId="8" fillId="0" borderId="37" xfId="2" applyNumberFormat="1" applyFont="1" applyBorder="1" applyAlignment="1">
      <alignment vertical="top" wrapText="1"/>
    </xf>
    <xf numFmtId="169" fontId="4" fillId="0" borderId="32" xfId="1" applyNumberFormat="1" applyFont="1" applyBorder="1"/>
    <xf numFmtId="166" fontId="2" fillId="0" borderId="2" xfId="2" applyNumberFormat="1"/>
    <xf numFmtId="0" fontId="14" fillId="0" borderId="2" xfId="1" applyFont="1"/>
    <xf numFmtId="166" fontId="2" fillId="0" borderId="1" xfId="0" applyNumberFormat="1" applyFont="1" applyBorder="1" applyAlignment="1">
      <alignment horizontal="right"/>
    </xf>
    <xf numFmtId="166" fontId="14" fillId="0" borderId="2" xfId="1" applyNumberFormat="1" applyFont="1"/>
    <xf numFmtId="165" fontId="14" fillId="0" borderId="2" xfId="1" applyNumberFormat="1" applyFont="1"/>
    <xf numFmtId="166" fontId="14" fillId="0" borderId="2" xfId="1" applyNumberFormat="1" applyFont="1" applyAlignment="1">
      <alignment vertical="top"/>
    </xf>
    <xf numFmtId="164" fontId="2" fillId="0" borderId="2" xfId="2" applyNumberFormat="1" applyAlignment="1">
      <alignment horizontal="center" vertical="top"/>
    </xf>
    <xf numFmtId="0" fontId="14" fillId="0" borderId="2" xfId="1" applyFont="1" applyAlignment="1">
      <alignment vertical="top"/>
    </xf>
    <xf numFmtId="2" fontId="2" fillId="0" borderId="2" xfId="2" applyNumberFormat="1" applyAlignment="1">
      <alignment vertical="top"/>
    </xf>
    <xf numFmtId="1" fontId="14" fillId="0" borderId="2" xfId="1" applyNumberFormat="1" applyFont="1" applyAlignment="1">
      <alignment vertical="top"/>
    </xf>
    <xf numFmtId="166" fontId="14" fillId="0" borderId="2" xfId="1" applyNumberFormat="1" applyFont="1" applyAlignment="1">
      <alignment horizontal="center" vertical="top"/>
    </xf>
    <xf numFmtId="166" fontId="14" fillId="0" borderId="2" xfId="1" applyNumberFormat="1" applyFont="1" applyAlignment="1">
      <alignment horizontal="right" vertical="top"/>
    </xf>
    <xf numFmtId="166" fontId="14" fillId="0" borderId="2" xfId="1" applyNumberFormat="1" applyFont="1" applyAlignment="1">
      <alignment horizontal="left"/>
    </xf>
    <xf numFmtId="166" fontId="14" fillId="0" borderId="2" xfId="1" applyNumberFormat="1" applyFont="1" applyAlignment="1">
      <alignment horizontal="left" vertical="top" wrapText="1"/>
    </xf>
    <xf numFmtId="166" fontId="2" fillId="0" borderId="2" xfId="1" applyNumberFormat="1" applyFont="1" applyAlignment="1">
      <alignment vertical="top" wrapText="1"/>
    </xf>
    <xf numFmtId="166" fontId="2" fillId="0" borderId="2" xfId="1" applyNumberFormat="1" applyFont="1" applyAlignment="1">
      <alignment horizontal="center" vertical="top" wrapText="1"/>
    </xf>
    <xf numFmtId="165" fontId="2" fillId="0" borderId="2" xfId="1" applyNumberFormat="1" applyFont="1" applyAlignment="1">
      <alignment horizontal="center" vertical="top" wrapText="1"/>
    </xf>
    <xf numFmtId="165" fontId="2" fillId="0" borderId="2" xfId="1" applyNumberFormat="1" applyFont="1" applyAlignment="1">
      <alignment vertical="top" wrapText="1"/>
    </xf>
    <xf numFmtId="165" fontId="14" fillId="0" borderId="2" xfId="1" applyNumberFormat="1" applyFont="1" applyAlignment="1">
      <alignment horizontal="center"/>
    </xf>
    <xf numFmtId="0" fontId="14" fillId="0" borderId="2" xfId="1" applyFont="1" applyAlignment="1">
      <alignment horizontal="center" vertical="top"/>
    </xf>
    <xf numFmtId="2" fontId="2" fillId="0" borderId="2" xfId="2" applyNumberFormat="1"/>
    <xf numFmtId="0" fontId="14" fillId="0" borderId="2" xfId="1" applyFont="1" applyAlignment="1">
      <alignment horizontal="center"/>
    </xf>
    <xf numFmtId="165" fontId="14" fillId="0" borderId="2" xfId="1" applyNumberFormat="1" applyFont="1" applyAlignment="1">
      <alignment horizontal="center" vertical="top"/>
    </xf>
    <xf numFmtId="3" fontId="2" fillId="0" borderId="4" xfId="0" applyNumberFormat="1" applyFont="1" applyBorder="1" applyAlignment="1">
      <alignment horizontal="center" vertical="top"/>
    </xf>
    <xf numFmtId="167" fontId="8" fillId="0" borderId="12" xfId="0" applyNumberFormat="1" applyFont="1" applyBorder="1" applyAlignment="1">
      <alignment vertical="top"/>
    </xf>
    <xf numFmtId="169" fontId="8" fillId="0" borderId="4" xfId="0" applyNumberFormat="1" applyFont="1" applyBorder="1" applyAlignment="1">
      <alignment vertical="top"/>
    </xf>
    <xf numFmtId="169" fontId="8" fillId="0" borderId="22" xfId="0" applyNumberFormat="1" applyFont="1" applyBorder="1" applyAlignment="1">
      <alignment vertical="top"/>
    </xf>
    <xf numFmtId="0" fontId="14" fillId="0" borderId="12" xfId="1" applyFont="1" applyBorder="1"/>
    <xf numFmtId="3" fontId="2" fillId="0" borderId="4" xfId="0" applyNumberFormat="1" applyFont="1" applyBorder="1" applyAlignment="1">
      <alignment horizontal="center" vertical="center"/>
    </xf>
    <xf numFmtId="167" fontId="2" fillId="0" borderId="12" xfId="0" applyNumberFormat="1" applyFont="1" applyBorder="1" applyAlignment="1">
      <alignment vertical="top"/>
    </xf>
    <xf numFmtId="169" fontId="2" fillId="0" borderId="4" xfId="0" applyNumberFormat="1" applyFont="1" applyBorder="1" applyAlignment="1">
      <alignment vertical="top"/>
    </xf>
    <xf numFmtId="169" fontId="2" fillId="0" borderId="22" xfId="0" applyNumberFormat="1" applyFont="1" applyBorder="1" applyAlignment="1">
      <alignment vertical="top"/>
    </xf>
    <xf numFmtId="3" fontId="15" fillId="0" borderId="4" xfId="0" applyNumberFormat="1" applyFont="1" applyBorder="1" applyAlignment="1">
      <alignment horizontal="center" vertical="center"/>
    </xf>
    <xf numFmtId="167" fontId="2" fillId="0" borderId="12" xfId="0" applyNumberFormat="1" applyFont="1" applyBorder="1" applyAlignment="1">
      <alignment vertical="top" wrapText="1"/>
    </xf>
    <xf numFmtId="3" fontId="15" fillId="0" borderId="9" xfId="0" applyNumberFormat="1" applyFont="1" applyBorder="1" applyAlignment="1">
      <alignment horizontal="right" vertical="top"/>
    </xf>
    <xf numFmtId="169" fontId="2" fillId="0" borderId="9" xfId="0" applyNumberFormat="1" applyFont="1" applyBorder="1" applyAlignment="1">
      <alignment vertical="top"/>
    </xf>
    <xf numFmtId="169" fontId="2" fillId="0" borderId="46" xfId="0" applyNumberFormat="1" applyFont="1" applyBorder="1" applyAlignment="1">
      <alignment vertical="top" wrapText="1"/>
    </xf>
    <xf numFmtId="169" fontId="2" fillId="0" borderId="13" xfId="0" applyNumberFormat="1" applyFont="1" applyBorder="1" applyAlignment="1">
      <alignment vertical="top" wrapText="1"/>
    </xf>
    <xf numFmtId="169" fontId="2" fillId="0" borderId="16" xfId="0" applyNumberFormat="1" applyFont="1" applyBorder="1" applyAlignment="1">
      <alignment vertical="top" wrapText="1"/>
    </xf>
    <xf numFmtId="169" fontId="2" fillId="0" borderId="15" xfId="0" applyNumberFormat="1" applyFont="1" applyBorder="1" applyAlignment="1">
      <alignment vertical="top" wrapText="1"/>
    </xf>
    <xf numFmtId="0" fontId="14" fillId="0" borderId="29" xfId="1" applyFont="1" applyBorder="1"/>
    <xf numFmtId="0" fontId="14" fillId="0" borderId="18" xfId="1" applyFont="1" applyBorder="1"/>
    <xf numFmtId="0" fontId="14" fillId="0" borderId="31" xfId="1" applyFont="1" applyBorder="1"/>
    <xf numFmtId="0" fontId="14" fillId="0" borderId="30" xfId="1" applyFont="1" applyBorder="1"/>
    <xf numFmtId="0" fontId="16" fillId="0" borderId="28" xfId="1" applyFont="1" applyBorder="1" applyAlignment="1">
      <alignment horizontal="center" vertical="center"/>
    </xf>
    <xf numFmtId="166" fontId="2" fillId="0" borderId="2" xfId="2" applyNumberFormat="1" applyAlignment="1">
      <alignment horizontal="left"/>
    </xf>
    <xf numFmtId="166" fontId="2" fillId="0" borderId="2" xfId="2" applyNumberFormat="1" applyAlignment="1">
      <alignment horizontal="center"/>
    </xf>
    <xf numFmtId="166" fontId="14" fillId="0" borderId="2" xfId="1" applyNumberFormat="1" applyFont="1" applyAlignment="1">
      <alignment horizontal="right"/>
    </xf>
    <xf numFmtId="3" fontId="15" fillId="0" borderId="13" xfId="0" applyNumberFormat="1" applyFont="1" applyBorder="1" applyAlignment="1">
      <alignment horizontal="center" vertical="top"/>
    </xf>
    <xf numFmtId="167" fontId="4" fillId="2" borderId="3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horizontal="center" vertical="center" wrapText="1"/>
    </xf>
    <xf numFmtId="167" fontId="4" fillId="2" borderId="33" xfId="1" applyNumberFormat="1" applyFont="1" applyFill="1" applyBorder="1" applyAlignment="1">
      <alignment horizontal="center" vertical="center" wrapText="1"/>
    </xf>
    <xf numFmtId="167" fontId="4" fillId="2" borderId="20" xfId="1" applyNumberFormat="1" applyFont="1" applyFill="1" applyBorder="1" applyAlignment="1">
      <alignment horizontal="center" vertical="center" wrapText="1"/>
    </xf>
    <xf numFmtId="167" fontId="4" fillId="2" borderId="34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center" vertical="center" wrapText="1"/>
    </xf>
    <xf numFmtId="172" fontId="3" fillId="2" borderId="47" xfId="1" applyNumberFormat="1" applyFont="1" applyFill="1" applyBorder="1" applyAlignment="1">
      <alignment vertical="center"/>
    </xf>
    <xf numFmtId="169" fontId="2" fillId="2" borderId="44" xfId="2" applyNumberFormat="1" applyFill="1" applyBorder="1" applyAlignment="1">
      <alignment vertical="center" wrapText="1"/>
    </xf>
    <xf numFmtId="169" fontId="2" fillId="2" borderId="6" xfId="2" applyNumberFormat="1" applyFill="1" applyBorder="1" applyAlignment="1">
      <alignment vertical="center" wrapText="1"/>
    </xf>
    <xf numFmtId="169" fontId="2" fillId="2" borderId="42" xfId="2" applyNumberFormat="1" applyFill="1" applyBorder="1" applyAlignment="1">
      <alignment vertical="center" wrapText="1"/>
    </xf>
    <xf numFmtId="169" fontId="2" fillId="2" borderId="5" xfId="2" applyNumberFormat="1" applyFill="1" applyBorder="1" applyAlignment="1">
      <alignment vertical="center" wrapText="1"/>
    </xf>
    <xf numFmtId="172" fontId="3" fillId="2" borderId="23" xfId="1" applyNumberFormat="1" applyFont="1" applyFill="1" applyBorder="1" applyAlignment="1">
      <alignment vertical="center"/>
    </xf>
    <xf numFmtId="169" fontId="2" fillId="2" borderId="22" xfId="2" applyNumberFormat="1" applyFill="1" applyBorder="1" applyAlignment="1">
      <alignment vertical="center" wrapText="1"/>
    </xf>
    <xf numFmtId="169" fontId="2" fillId="2" borderId="4" xfId="2" applyNumberFormat="1" applyFill="1" applyBorder="1" applyAlignment="1">
      <alignment vertical="center" wrapText="1"/>
    </xf>
    <xf numFmtId="169" fontId="2" fillId="2" borderId="21" xfId="2" applyNumberFormat="1" applyFill="1" applyBorder="1" applyAlignment="1">
      <alignment vertical="center" wrapText="1"/>
    </xf>
    <xf numFmtId="169" fontId="2" fillId="2" borderId="12" xfId="2" applyNumberFormat="1" applyFill="1" applyBorder="1" applyAlignment="1">
      <alignment vertical="center" wrapText="1"/>
    </xf>
    <xf numFmtId="172" fontId="3" fillId="2" borderId="48" xfId="1" applyNumberFormat="1" applyFont="1" applyFill="1" applyBorder="1" applyAlignment="1">
      <alignment vertical="center"/>
    </xf>
    <xf numFmtId="169" fontId="2" fillId="2" borderId="19" xfId="2" applyNumberFormat="1" applyFill="1" applyBorder="1" applyAlignment="1">
      <alignment vertical="center" wrapText="1"/>
    </xf>
    <xf numFmtId="169" fontId="2" fillId="2" borderId="35" xfId="2" applyNumberFormat="1" applyFill="1" applyBorder="1" applyAlignment="1">
      <alignment vertical="center" wrapText="1"/>
    </xf>
    <xf numFmtId="169" fontId="2" fillId="2" borderId="20" xfId="2" applyNumberFormat="1" applyFill="1" applyBorder="1" applyAlignment="1">
      <alignment vertical="center" wrapText="1"/>
    </xf>
    <xf numFmtId="169" fontId="2" fillId="2" borderId="17" xfId="2" applyNumberFormat="1" applyFill="1" applyBorder="1" applyAlignment="1">
      <alignment vertical="center" wrapText="1"/>
    </xf>
    <xf numFmtId="172" fontId="4" fillId="2" borderId="38" xfId="1" applyNumberFormat="1" applyFont="1" applyFill="1" applyBorder="1" applyAlignment="1">
      <alignment vertical="center"/>
    </xf>
    <xf numFmtId="169" fontId="8" fillId="2" borderId="43" xfId="2" applyNumberFormat="1" applyFont="1" applyFill="1" applyBorder="1" applyAlignment="1">
      <alignment vertical="top" wrapText="1"/>
    </xf>
    <xf numFmtId="169" fontId="8" fillId="2" borderId="37" xfId="2" applyNumberFormat="1" applyFont="1" applyFill="1" applyBorder="1" applyAlignment="1">
      <alignment vertical="top" wrapText="1"/>
    </xf>
    <xf numFmtId="169" fontId="8" fillId="2" borderId="32" xfId="2" applyNumberFormat="1" applyFont="1" applyFill="1" applyBorder="1" applyAlignment="1">
      <alignment vertical="top" wrapText="1"/>
    </xf>
    <xf numFmtId="169" fontId="8" fillId="2" borderId="3" xfId="2" applyNumberFormat="1" applyFont="1" applyFill="1" applyBorder="1" applyAlignment="1">
      <alignment vertical="top" wrapText="1"/>
    </xf>
    <xf numFmtId="169" fontId="8" fillId="2" borderId="12" xfId="2" applyNumberFormat="1" applyFont="1" applyFill="1" applyBorder="1" applyAlignment="1">
      <alignment vertical="top" wrapText="1"/>
    </xf>
    <xf numFmtId="169" fontId="2" fillId="2" borderId="3" xfId="2" applyNumberFormat="1" applyFill="1" applyBorder="1" applyAlignment="1">
      <alignment vertical="top" wrapText="1"/>
    </xf>
    <xf numFmtId="169" fontId="2" fillId="2" borderId="12" xfId="2" applyNumberFormat="1" applyFill="1" applyBorder="1" applyAlignment="1">
      <alignment vertical="top" wrapText="1"/>
    </xf>
    <xf numFmtId="169" fontId="8" fillId="2" borderId="11" xfId="2" applyNumberFormat="1" applyFont="1" applyFill="1" applyBorder="1" applyAlignment="1">
      <alignment vertical="top" wrapText="1"/>
    </xf>
    <xf numFmtId="169" fontId="8" fillId="2" borderId="39" xfId="2" applyNumberFormat="1" applyFont="1" applyFill="1" applyBorder="1" applyAlignment="1">
      <alignment vertical="top" wrapText="1"/>
    </xf>
    <xf numFmtId="169" fontId="8" fillId="2" borderId="41" xfId="2" applyNumberFormat="1" applyFont="1" applyFill="1" applyBorder="1" applyAlignment="1">
      <alignment vertical="top" wrapText="1"/>
    </xf>
    <xf numFmtId="169" fontId="8" fillId="2" borderId="41" xfId="2" applyNumberFormat="1" applyFont="1" applyFill="1" applyBorder="1" applyAlignment="1">
      <alignment horizontal="right" vertical="center" wrapText="1"/>
    </xf>
    <xf numFmtId="166" fontId="8" fillId="2" borderId="15" xfId="2" applyNumberFormat="1" applyFont="1" applyFill="1" applyBorder="1" applyAlignment="1">
      <alignment vertical="top"/>
    </xf>
    <xf numFmtId="10" fontId="8" fillId="2" borderId="15" xfId="6" applyNumberFormat="1" applyFont="1" applyFill="1" applyBorder="1" applyAlignment="1">
      <alignment horizontal="center" vertical="center"/>
    </xf>
    <xf numFmtId="0" fontId="14" fillId="2" borderId="31" xfId="1" applyFont="1" applyFill="1" applyBorder="1"/>
    <xf numFmtId="0" fontId="16" fillId="2" borderId="31" xfId="1" applyFont="1" applyFill="1" applyBorder="1" applyAlignment="1">
      <alignment horizontal="center" vertical="center"/>
    </xf>
    <xf numFmtId="167" fontId="4" fillId="2" borderId="11" xfId="1" applyNumberFormat="1" applyFont="1" applyFill="1" applyBorder="1" applyAlignment="1">
      <alignment horizontal="center" vertical="center" wrapText="1"/>
    </xf>
    <xf numFmtId="169" fontId="2" fillId="2" borderId="8" xfId="2" applyNumberFormat="1" applyFill="1" applyBorder="1" applyAlignment="1">
      <alignment vertical="center" wrapText="1"/>
    </xf>
    <xf numFmtId="169" fontId="2" fillId="2" borderId="7" xfId="2" applyNumberFormat="1" applyFill="1" applyBorder="1" applyAlignment="1">
      <alignment vertical="center" wrapText="1"/>
    </xf>
    <xf numFmtId="169" fontId="2" fillId="2" borderId="3" xfId="2" applyNumberFormat="1" applyFill="1" applyBorder="1" applyAlignment="1">
      <alignment vertical="center" wrapText="1"/>
    </xf>
    <xf numFmtId="169" fontId="2" fillId="2" borderId="2" xfId="2" applyNumberFormat="1" applyFill="1" applyAlignment="1">
      <alignment vertical="center" wrapText="1"/>
    </xf>
    <xf numFmtId="172" fontId="4" fillId="2" borderId="32" xfId="1" applyNumberFormat="1" applyFont="1" applyFill="1" applyBorder="1" applyAlignment="1">
      <alignment vertical="center"/>
    </xf>
    <xf numFmtId="0" fontId="14" fillId="2" borderId="2" xfId="1" applyFont="1" applyFill="1"/>
    <xf numFmtId="169" fontId="8" fillId="2" borderId="27" xfId="2" applyNumberFormat="1" applyFont="1" applyFill="1" applyBorder="1" applyAlignment="1">
      <alignment vertical="top" wrapText="1"/>
    </xf>
    <xf numFmtId="169" fontId="8" fillId="2" borderId="41" xfId="2" applyNumberFormat="1" applyFont="1" applyFill="1" applyBorder="1" applyAlignment="1">
      <alignment horizontal="center" vertical="center" wrapText="1"/>
    </xf>
    <xf numFmtId="167" fontId="8" fillId="2" borderId="28" xfId="1" applyNumberFormat="1" applyFont="1" applyFill="1" applyBorder="1" applyAlignment="1">
      <alignment horizontal="center" vertical="center" wrapText="1"/>
    </xf>
    <xf numFmtId="172" fontId="3" fillId="2" borderId="6" xfId="1" applyNumberFormat="1" applyFont="1" applyFill="1" applyBorder="1" applyAlignment="1">
      <alignment vertical="center"/>
    </xf>
    <xf numFmtId="169" fontId="2" fillId="2" borderId="6" xfId="2" applyNumberFormat="1" applyFill="1" applyBorder="1" applyAlignment="1">
      <alignment horizontal="center" vertical="center"/>
    </xf>
    <xf numFmtId="172" fontId="3" fillId="2" borderId="4" xfId="1" applyNumberFormat="1" applyFont="1" applyFill="1" applyBorder="1" applyAlignment="1">
      <alignment vertical="center"/>
    </xf>
    <xf numFmtId="169" fontId="2" fillId="2" borderId="4" xfId="2" applyNumberFormat="1" applyFill="1" applyBorder="1" applyAlignment="1">
      <alignment horizontal="center" vertical="center"/>
    </xf>
    <xf numFmtId="172" fontId="3" fillId="2" borderId="35" xfId="1" applyNumberFormat="1" applyFont="1" applyFill="1" applyBorder="1" applyAlignment="1">
      <alignment vertical="center"/>
    </xf>
    <xf numFmtId="169" fontId="2" fillId="2" borderId="33" xfId="2" applyNumberFormat="1" applyFill="1" applyBorder="1" applyAlignment="1">
      <alignment vertical="center" wrapText="1"/>
    </xf>
    <xf numFmtId="169" fontId="2" fillId="2" borderId="35" xfId="2" applyNumberFormat="1" applyFill="1" applyBorder="1" applyAlignment="1">
      <alignment horizontal="center" vertical="center"/>
    </xf>
    <xf numFmtId="169" fontId="8" fillId="2" borderId="36" xfId="2" applyNumberFormat="1" applyFont="1" applyFill="1" applyBorder="1" applyAlignment="1">
      <alignment vertical="top" wrapText="1"/>
    </xf>
    <xf numFmtId="169" fontId="8" fillId="2" borderId="4" xfId="2" applyNumberFormat="1" applyFont="1" applyFill="1" applyBorder="1" applyAlignment="1">
      <alignment vertical="top" wrapText="1"/>
    </xf>
    <xf numFmtId="0" fontId="14" fillId="2" borderId="12" xfId="1" applyFont="1" applyFill="1" applyBorder="1"/>
    <xf numFmtId="169" fontId="8" fillId="2" borderId="9" xfId="2" applyNumberFormat="1" applyFont="1" applyFill="1" applyBorder="1" applyAlignment="1">
      <alignment vertical="top" wrapText="1"/>
    </xf>
    <xf numFmtId="169" fontId="8" fillId="2" borderId="40" xfId="2" applyNumberFormat="1" applyFont="1" applyFill="1" applyBorder="1" applyAlignment="1">
      <alignment vertical="top" wrapText="1"/>
    </xf>
    <xf numFmtId="169" fontId="8" fillId="2" borderId="24" xfId="2" applyNumberFormat="1" applyFont="1" applyFill="1" applyBorder="1" applyAlignment="1">
      <alignment vertical="top" wrapText="1"/>
    </xf>
    <xf numFmtId="169" fontId="8" fillId="2" borderId="40" xfId="2" applyNumberFormat="1" applyFont="1" applyFill="1" applyBorder="1" applyAlignment="1">
      <alignment horizontal="right" vertical="center" wrapText="1"/>
    </xf>
    <xf numFmtId="169" fontId="8" fillId="2" borderId="24" xfId="2" applyNumberFormat="1" applyFont="1" applyFill="1" applyBorder="1" applyAlignment="1">
      <alignment horizontal="right" vertical="center" wrapText="1"/>
    </xf>
    <xf numFmtId="166" fontId="8" fillId="2" borderId="14" xfId="2" applyNumberFormat="1" applyFont="1" applyFill="1" applyBorder="1" applyAlignment="1">
      <alignment vertical="top"/>
    </xf>
    <xf numFmtId="10" fontId="8" fillId="2" borderId="27" xfId="6" applyNumberFormat="1" applyFont="1" applyFill="1" applyBorder="1" applyAlignment="1">
      <alignment horizontal="center" vertical="center"/>
    </xf>
    <xf numFmtId="0" fontId="14" fillId="2" borderId="30" xfId="1" applyFont="1" applyFill="1" applyBorder="1"/>
    <xf numFmtId="0" fontId="16" fillId="2" borderId="28" xfId="1" applyFont="1" applyFill="1" applyBorder="1" applyAlignment="1">
      <alignment horizontal="center" vertical="center"/>
    </xf>
    <xf numFmtId="169" fontId="8" fillId="2" borderId="5" xfId="2" applyNumberFormat="1" applyFont="1" applyFill="1" applyBorder="1" applyAlignment="1">
      <alignment vertical="top" wrapText="1"/>
    </xf>
    <xf numFmtId="172" fontId="4" fillId="2" borderId="27" xfId="1" applyNumberFormat="1" applyFont="1" applyFill="1" applyBorder="1" applyAlignment="1">
      <alignment vertical="center"/>
    </xf>
    <xf numFmtId="169" fontId="2" fillId="0" borderId="12" xfId="2" applyNumberFormat="1" applyBorder="1" applyAlignment="1">
      <alignment horizontal="right" vertical="center"/>
    </xf>
    <xf numFmtId="169" fontId="2" fillId="0" borderId="17" xfId="2" applyNumberFormat="1" applyBorder="1" applyAlignment="1">
      <alignment horizontal="right" vertical="center"/>
    </xf>
    <xf numFmtId="167" fontId="4" fillId="3" borderId="3" xfId="1" applyNumberFormat="1" applyFont="1" applyFill="1" applyBorder="1" applyAlignment="1">
      <alignment horizontal="center" vertical="center" wrapText="1"/>
    </xf>
    <xf numFmtId="167" fontId="4" fillId="3" borderId="11" xfId="1" applyNumberFormat="1" applyFont="1" applyFill="1" applyBorder="1" applyAlignment="1">
      <alignment horizontal="center" vertical="center" wrapText="1"/>
    </xf>
    <xf numFmtId="167" fontId="4" fillId="3" borderId="39" xfId="1" applyNumberFormat="1" applyFont="1" applyFill="1" applyBorder="1" applyAlignment="1">
      <alignment horizontal="center" vertical="center" wrapText="1"/>
    </xf>
    <xf numFmtId="167" fontId="4" fillId="3" borderId="17" xfId="1" applyNumberFormat="1" applyFont="1" applyFill="1" applyBorder="1" applyAlignment="1">
      <alignment horizontal="center" vertical="center" wrapText="1"/>
    </xf>
    <xf numFmtId="172" fontId="3" fillId="3" borderId="5" xfId="1" applyNumberFormat="1" applyFont="1" applyFill="1" applyBorder="1" applyAlignment="1">
      <alignment vertical="center"/>
    </xf>
    <xf numFmtId="169" fontId="2" fillId="3" borderId="7" xfId="2" applyNumberFormat="1" applyFill="1" applyBorder="1" applyAlignment="1">
      <alignment vertical="center" wrapText="1"/>
    </xf>
    <xf numFmtId="169" fontId="2" fillId="3" borderId="5" xfId="2" applyNumberFormat="1" applyFill="1" applyBorder="1" applyAlignment="1">
      <alignment vertical="center" wrapText="1"/>
    </xf>
    <xf numFmtId="169" fontId="2" fillId="3" borderId="2" xfId="2" applyNumberFormat="1" applyFill="1" applyAlignment="1">
      <alignment vertical="center" wrapText="1"/>
    </xf>
    <xf numFmtId="169" fontId="2" fillId="3" borderId="8" xfId="2" applyNumberFormat="1" applyFill="1" applyBorder="1" applyAlignment="1">
      <alignment vertical="center" wrapText="1"/>
    </xf>
    <xf numFmtId="172" fontId="3" fillId="3" borderId="12" xfId="1" applyNumberFormat="1" applyFont="1" applyFill="1" applyBorder="1" applyAlignment="1">
      <alignment vertical="center"/>
    </xf>
    <xf numFmtId="169" fontId="2" fillId="3" borderId="12" xfId="2" applyNumberFormat="1" applyFill="1" applyBorder="1" applyAlignment="1">
      <alignment vertical="center" wrapText="1"/>
    </xf>
    <xf numFmtId="169" fontId="2" fillId="3" borderId="3" xfId="2" applyNumberFormat="1" applyFill="1" applyBorder="1" applyAlignment="1">
      <alignment vertical="center" wrapText="1"/>
    </xf>
    <xf numFmtId="169" fontId="2" fillId="3" borderId="17" xfId="2" applyNumberFormat="1" applyFill="1" applyBorder="1" applyAlignment="1">
      <alignment vertical="center" wrapText="1"/>
    </xf>
    <xf numFmtId="172" fontId="3" fillId="3" borderId="32" xfId="1" applyNumberFormat="1" applyFont="1" applyFill="1" applyBorder="1" applyAlignment="1">
      <alignment vertical="center"/>
    </xf>
    <xf numFmtId="169" fontId="2" fillId="3" borderId="32" xfId="2" applyNumberFormat="1" applyFill="1" applyBorder="1" applyAlignment="1">
      <alignment vertical="center" wrapText="1"/>
    </xf>
    <xf numFmtId="169" fontId="8" fillId="3" borderId="32" xfId="2" applyNumberFormat="1" applyFont="1" applyFill="1" applyBorder="1" applyAlignment="1">
      <alignment vertical="top" wrapText="1"/>
    </xf>
    <xf numFmtId="169" fontId="8" fillId="3" borderId="12" xfId="2" applyNumberFormat="1" applyFont="1" applyFill="1" applyBorder="1" applyAlignment="1">
      <alignment vertical="top" wrapText="1"/>
    </xf>
    <xf numFmtId="169" fontId="2" fillId="3" borderId="12" xfId="2" applyNumberFormat="1" applyFill="1" applyBorder="1" applyAlignment="1">
      <alignment vertical="top" wrapText="1"/>
    </xf>
    <xf numFmtId="169" fontId="8" fillId="3" borderId="39" xfId="2" applyNumberFormat="1" applyFont="1" applyFill="1" applyBorder="1" applyAlignment="1">
      <alignment vertical="top" wrapText="1"/>
    </xf>
    <xf numFmtId="169" fontId="8" fillId="3" borderId="41" xfId="2" applyNumberFormat="1" applyFont="1" applyFill="1" applyBorder="1" applyAlignment="1">
      <alignment vertical="top" wrapText="1"/>
    </xf>
    <xf numFmtId="169" fontId="8" fillId="3" borderId="41" xfId="2" applyNumberFormat="1" applyFont="1" applyFill="1" applyBorder="1" applyAlignment="1">
      <alignment horizontal="right" vertical="center" wrapText="1"/>
    </xf>
    <xf numFmtId="169" fontId="8" fillId="3" borderId="41" xfId="2" applyNumberFormat="1" applyFont="1" applyFill="1" applyBorder="1" applyAlignment="1">
      <alignment horizontal="center" vertical="center" wrapText="1"/>
    </xf>
    <xf numFmtId="166" fontId="8" fillId="3" borderId="15" xfId="2" applyNumberFormat="1" applyFont="1" applyFill="1" applyBorder="1" applyAlignment="1">
      <alignment vertical="top"/>
    </xf>
    <xf numFmtId="10" fontId="8" fillId="3" borderId="27" xfId="6" applyNumberFormat="1" applyFont="1" applyFill="1" applyBorder="1" applyAlignment="1">
      <alignment horizontal="center" vertical="center"/>
    </xf>
    <xf numFmtId="10" fontId="8" fillId="3" borderId="15" xfId="6" applyNumberFormat="1" applyFont="1" applyFill="1" applyBorder="1" applyAlignment="1">
      <alignment horizontal="center" vertical="center"/>
    </xf>
    <xf numFmtId="0" fontId="14" fillId="3" borderId="31" xfId="1" applyFont="1" applyFill="1" applyBorder="1"/>
    <xf numFmtId="0" fontId="16" fillId="3" borderId="31" xfId="1" applyFont="1" applyFill="1" applyBorder="1" applyAlignment="1">
      <alignment horizontal="center" vertical="center"/>
    </xf>
    <xf numFmtId="169" fontId="8" fillId="0" borderId="2" xfId="1" applyNumberFormat="1" applyFont="1" applyAlignment="1">
      <alignment horizontal="left"/>
    </xf>
    <xf numFmtId="165" fontId="10" fillId="0" borderId="2" xfId="1" applyNumberFormat="1" applyFont="1" applyAlignment="1">
      <alignment horizontal="left"/>
    </xf>
    <xf numFmtId="169" fontId="19" fillId="3" borderId="32" xfId="2" applyNumberFormat="1" applyFont="1" applyFill="1" applyBorder="1" applyAlignment="1">
      <alignment vertical="top" wrapText="1"/>
    </xf>
    <xf numFmtId="169" fontId="19" fillId="3" borderId="41" xfId="2" applyNumberFormat="1" applyFont="1" applyFill="1" applyBorder="1" applyAlignment="1">
      <alignment vertical="top" wrapText="1"/>
    </xf>
    <xf numFmtId="169" fontId="2" fillId="0" borderId="2" xfId="1" applyNumberFormat="1" applyFont="1" applyAlignment="1">
      <alignment horizontal="left"/>
    </xf>
    <xf numFmtId="172" fontId="20" fillId="0" borderId="32" xfId="1" applyNumberFormat="1" applyFont="1" applyBorder="1" applyAlignment="1">
      <alignment vertical="center"/>
    </xf>
    <xf numFmtId="169" fontId="20" fillId="0" borderId="4" xfId="2" applyNumberFormat="1" applyFont="1" applyBorder="1" applyAlignment="1">
      <alignment vertical="center" wrapText="1"/>
    </xf>
    <xf numFmtId="169" fontId="19" fillId="0" borderId="32" xfId="2" applyNumberFormat="1" applyFont="1" applyBorder="1" applyAlignment="1">
      <alignment vertical="top" wrapText="1"/>
    </xf>
    <xf numFmtId="169" fontId="19" fillId="0" borderId="41" xfId="2" applyNumberFormat="1" applyFont="1" applyBorder="1" applyAlignment="1">
      <alignment vertical="top" wrapText="1"/>
    </xf>
    <xf numFmtId="167" fontId="4" fillId="4" borderId="3" xfId="1" applyNumberFormat="1" applyFont="1" applyFill="1" applyBorder="1" applyAlignment="1">
      <alignment horizontal="center" vertical="center" wrapText="1"/>
    </xf>
    <xf numFmtId="167" fontId="4" fillId="4" borderId="5" xfId="1" applyNumberFormat="1" applyFont="1" applyFill="1" applyBorder="1" applyAlignment="1">
      <alignment horizontal="center" vertical="center" wrapText="1"/>
    </xf>
    <xf numFmtId="167" fontId="4" fillId="4" borderId="35" xfId="1" applyNumberFormat="1" applyFont="1" applyFill="1" applyBorder="1" applyAlignment="1">
      <alignment horizontal="center" vertical="center" wrapText="1"/>
    </xf>
    <xf numFmtId="167" fontId="4" fillId="4" borderId="34" xfId="1" applyNumberFormat="1" applyFont="1" applyFill="1" applyBorder="1" applyAlignment="1">
      <alignment horizontal="center" vertical="center" wrapText="1"/>
    </xf>
    <xf numFmtId="167" fontId="4" fillId="4" borderId="10" xfId="1" applyNumberFormat="1" applyFont="1" applyFill="1" applyBorder="1" applyAlignment="1">
      <alignment horizontal="center" vertical="center" wrapText="1"/>
    </xf>
    <xf numFmtId="167" fontId="4" fillId="4" borderId="39" xfId="1" applyNumberFormat="1" applyFont="1" applyFill="1" applyBorder="1" applyAlignment="1">
      <alignment horizontal="center" vertical="center" wrapText="1"/>
    </xf>
    <xf numFmtId="167" fontId="4" fillId="4" borderId="11" xfId="1" applyNumberFormat="1" applyFont="1" applyFill="1" applyBorder="1" applyAlignment="1">
      <alignment horizontal="center" vertical="center" wrapText="1"/>
    </xf>
    <xf numFmtId="167" fontId="4" fillId="4" borderId="33" xfId="1" applyNumberFormat="1" applyFont="1" applyFill="1" applyBorder="1" applyAlignment="1">
      <alignment horizontal="center" vertical="center" wrapText="1"/>
    </xf>
    <xf numFmtId="167" fontId="4" fillId="4" borderId="17" xfId="1" applyNumberFormat="1" applyFont="1" applyFill="1" applyBorder="1" applyAlignment="1">
      <alignment horizontal="center" vertical="center" wrapText="1"/>
    </xf>
    <xf numFmtId="169" fontId="8" fillId="4" borderId="41" xfId="2" applyNumberFormat="1" applyFont="1" applyFill="1" applyBorder="1" applyAlignment="1">
      <alignment horizontal="right" vertical="center" wrapText="1"/>
    </xf>
    <xf numFmtId="169" fontId="8" fillId="4" borderId="40" xfId="2" applyNumberFormat="1" applyFont="1" applyFill="1" applyBorder="1" applyAlignment="1">
      <alignment horizontal="right" vertical="center" wrapText="1"/>
    </xf>
    <xf numFmtId="169" fontId="2" fillId="4" borderId="8" xfId="2" applyNumberFormat="1" applyFill="1" applyBorder="1" applyAlignment="1">
      <alignment horizontal="right" vertical="center" wrapText="1"/>
    </xf>
    <xf numFmtId="169" fontId="2" fillId="4" borderId="3" xfId="2" applyNumberFormat="1" applyFill="1" applyBorder="1" applyAlignment="1">
      <alignment horizontal="right" vertical="center" wrapText="1"/>
    </xf>
    <xf numFmtId="169" fontId="2" fillId="4" borderId="34" xfId="2" applyNumberFormat="1" applyFill="1" applyBorder="1" applyAlignment="1">
      <alignment horizontal="right" vertical="center" wrapText="1"/>
    </xf>
    <xf numFmtId="167" fontId="2" fillId="4" borderId="5" xfId="1" applyNumberFormat="1" applyFont="1" applyFill="1" applyBorder="1" applyAlignment="1">
      <alignment horizontal="left" vertical="top" wrapText="1"/>
    </xf>
    <xf numFmtId="167" fontId="2" fillId="4" borderId="12" xfId="1" applyNumberFormat="1" applyFont="1" applyFill="1" applyBorder="1" applyAlignment="1">
      <alignment horizontal="left" vertical="top" wrapText="1"/>
    </xf>
    <xf numFmtId="3" fontId="2" fillId="4" borderId="6" xfId="1" applyNumberFormat="1" applyFont="1" applyFill="1" applyBorder="1" applyAlignment="1">
      <alignment horizontal="center" vertical="top"/>
    </xf>
    <xf numFmtId="3" fontId="2" fillId="4" borderId="4" xfId="1" applyNumberFormat="1" applyFont="1" applyFill="1" applyBorder="1" applyAlignment="1">
      <alignment horizontal="center" vertical="top"/>
    </xf>
    <xf numFmtId="167" fontId="2" fillId="4" borderId="17" xfId="1" applyNumberFormat="1" applyFont="1" applyFill="1" applyBorder="1" applyAlignment="1">
      <alignment horizontal="left" vertical="top" wrapText="1"/>
    </xf>
    <xf numFmtId="3" fontId="2" fillId="4" borderId="36" xfId="1" applyNumberFormat="1" applyFont="1" applyFill="1" applyBorder="1" applyAlignment="1">
      <alignment horizontal="center" vertical="top"/>
    </xf>
    <xf numFmtId="167" fontId="8" fillId="4" borderId="32" xfId="1" applyNumberFormat="1" applyFont="1" applyFill="1" applyBorder="1" applyAlignment="1">
      <alignment horizontal="right" vertical="top"/>
    </xf>
    <xf numFmtId="3" fontId="2" fillId="4" borderId="4" xfId="0" applyNumberFormat="1" applyFont="1" applyFill="1" applyBorder="1" applyAlignment="1">
      <alignment horizontal="center" vertical="top"/>
    </xf>
    <xf numFmtId="167" fontId="8" fillId="4" borderId="12" xfId="0" applyNumberFormat="1" applyFont="1" applyFill="1" applyBorder="1" applyAlignment="1">
      <alignment vertical="top"/>
    </xf>
    <xf numFmtId="3" fontId="2" fillId="4" borderId="4" xfId="0" applyNumberFormat="1" applyFont="1" applyFill="1" applyBorder="1" applyAlignment="1">
      <alignment horizontal="center" vertical="center"/>
    </xf>
    <xf numFmtId="167" fontId="2" fillId="4" borderId="12" xfId="0" applyNumberFormat="1" applyFont="1" applyFill="1" applyBorder="1" applyAlignment="1">
      <alignment vertical="top"/>
    </xf>
    <xf numFmtId="3" fontId="15" fillId="4" borderId="4" xfId="0" applyNumberFormat="1" applyFont="1" applyFill="1" applyBorder="1" applyAlignment="1">
      <alignment horizontal="center" vertical="center"/>
    </xf>
    <xf numFmtId="167" fontId="2" fillId="4" borderId="12" xfId="0" applyNumberFormat="1" applyFont="1" applyFill="1" applyBorder="1" applyAlignment="1">
      <alignment vertical="top" wrapText="1"/>
    </xf>
    <xf numFmtId="3" fontId="15" fillId="4" borderId="9" xfId="0" applyNumberFormat="1" applyFont="1" applyFill="1" applyBorder="1" applyAlignment="1">
      <alignment horizontal="right" vertical="top"/>
    </xf>
    <xf numFmtId="167" fontId="8" fillId="4" borderId="27" xfId="1" applyNumberFormat="1" applyFont="1" applyFill="1" applyBorder="1" applyAlignment="1">
      <alignment horizontal="right" vertical="top"/>
    </xf>
    <xf numFmtId="3" fontId="2" fillId="4" borderId="13" xfId="1" applyNumberFormat="1" applyFont="1" applyFill="1" applyBorder="1" applyAlignment="1">
      <alignment horizontal="center" vertical="top"/>
    </xf>
    <xf numFmtId="3" fontId="2" fillId="4" borderId="35" xfId="1" applyNumberFormat="1" applyFont="1" applyFill="1" applyBorder="1" applyAlignment="1">
      <alignment horizontal="center" vertical="top"/>
    </xf>
    <xf numFmtId="167" fontId="8" fillId="4" borderId="28" xfId="1" applyNumberFormat="1" applyFont="1" applyFill="1" applyBorder="1" applyAlignment="1">
      <alignment horizontal="right" vertical="top"/>
    </xf>
    <xf numFmtId="167" fontId="4" fillId="4" borderId="49" xfId="1" applyNumberFormat="1" applyFont="1" applyFill="1" applyBorder="1" applyAlignment="1">
      <alignment horizontal="center" vertical="center" wrapText="1"/>
    </xf>
    <xf numFmtId="167" fontId="4" fillId="4" borderId="50" xfId="1" applyNumberFormat="1" applyFont="1" applyFill="1" applyBorder="1" applyAlignment="1">
      <alignment horizontal="center" vertical="center" wrapText="1"/>
    </xf>
    <xf numFmtId="169" fontId="2" fillId="4" borderId="6" xfId="2" applyNumberFormat="1" applyFill="1" applyBorder="1" applyAlignment="1">
      <alignment horizontal="right" vertical="center" wrapText="1"/>
    </xf>
    <xf numFmtId="169" fontId="2" fillId="4" borderId="44" xfId="2" applyNumberFormat="1" applyFill="1" applyBorder="1" applyAlignment="1">
      <alignment horizontal="right" vertical="center" wrapText="1"/>
    </xf>
    <xf numFmtId="172" fontId="3" fillId="4" borderId="47" xfId="1" applyNumberFormat="1" applyFont="1" applyFill="1" applyBorder="1" applyAlignment="1">
      <alignment horizontal="right" vertical="center"/>
    </xf>
    <xf numFmtId="169" fontId="2" fillId="4" borderId="51" xfId="2" applyNumberFormat="1" applyFill="1" applyBorder="1" applyAlignment="1">
      <alignment horizontal="right" vertical="center" wrapText="1"/>
    </xf>
    <xf numFmtId="169" fontId="2" fillId="4" borderId="5" xfId="2" applyNumberFormat="1" applyFill="1" applyBorder="1" applyAlignment="1">
      <alignment horizontal="right" vertical="center" wrapText="1"/>
    </xf>
    <xf numFmtId="169" fontId="2" fillId="4" borderId="57" xfId="2" applyNumberFormat="1" applyFill="1" applyBorder="1" applyAlignment="1">
      <alignment horizontal="right" vertical="center" wrapText="1"/>
    </xf>
    <xf numFmtId="172" fontId="3" fillId="4" borderId="7" xfId="1" applyNumberFormat="1" applyFont="1" applyFill="1" applyBorder="1" applyAlignment="1">
      <alignment horizontal="right" vertical="center"/>
    </xf>
    <xf numFmtId="169" fontId="2" fillId="4" borderId="7" xfId="2" applyNumberFormat="1" applyFill="1" applyBorder="1" applyAlignment="1">
      <alignment horizontal="right" vertical="center" wrapText="1"/>
    </xf>
    <xf numFmtId="169" fontId="2" fillId="4" borderId="4" xfId="2" applyNumberFormat="1" applyFill="1" applyBorder="1" applyAlignment="1">
      <alignment horizontal="right" vertical="center" wrapText="1"/>
    </xf>
    <xf numFmtId="169" fontId="2" fillId="4" borderId="22" xfId="2" applyNumberFormat="1" applyFill="1" applyBorder="1" applyAlignment="1">
      <alignment horizontal="right" vertical="center" wrapText="1"/>
    </xf>
    <xf numFmtId="172" fontId="3" fillId="4" borderId="23" xfId="1" applyNumberFormat="1" applyFont="1" applyFill="1" applyBorder="1" applyAlignment="1">
      <alignment horizontal="right" vertical="center"/>
    </xf>
    <xf numFmtId="169" fontId="2" fillId="4" borderId="52" xfId="2" applyNumberFormat="1" applyFill="1" applyBorder="1" applyAlignment="1">
      <alignment horizontal="right" vertical="center" wrapText="1"/>
    </xf>
    <xf numFmtId="169" fontId="2" fillId="4" borderId="12" xfId="2" applyNumberFormat="1" applyFill="1" applyBorder="1" applyAlignment="1">
      <alignment horizontal="right" vertical="center" wrapText="1"/>
    </xf>
    <xf numFmtId="172" fontId="3" fillId="4" borderId="2" xfId="1" applyNumberFormat="1" applyFont="1" applyFill="1" applyAlignment="1">
      <alignment horizontal="right" vertical="center"/>
    </xf>
    <xf numFmtId="169" fontId="2" fillId="4" borderId="2" xfId="2" applyNumberFormat="1" applyFill="1" applyAlignment="1">
      <alignment horizontal="right" vertical="center" wrapText="1"/>
    </xf>
    <xf numFmtId="169" fontId="2" fillId="4" borderId="35" xfId="2" applyNumberFormat="1" applyFill="1" applyBorder="1" applyAlignment="1">
      <alignment horizontal="right" vertical="center" wrapText="1"/>
    </xf>
    <xf numFmtId="169" fontId="2" fillId="4" borderId="19" xfId="2" applyNumberFormat="1" applyFill="1" applyBorder="1" applyAlignment="1">
      <alignment horizontal="right" vertical="center" wrapText="1"/>
    </xf>
    <xf numFmtId="172" fontId="3" fillId="4" borderId="48" xfId="1" applyNumberFormat="1" applyFont="1" applyFill="1" applyBorder="1" applyAlignment="1">
      <alignment horizontal="right" vertical="center"/>
    </xf>
    <xf numFmtId="169" fontId="2" fillId="4" borderId="50" xfId="2" applyNumberFormat="1" applyFill="1" applyBorder="1" applyAlignment="1">
      <alignment horizontal="right" vertical="center" wrapText="1"/>
    </xf>
    <xf numFmtId="169" fontId="2" fillId="4" borderId="17" xfId="2" applyNumberFormat="1" applyFill="1" applyBorder="1" applyAlignment="1">
      <alignment horizontal="right" vertical="center" wrapText="1"/>
    </xf>
    <xf numFmtId="172" fontId="3" fillId="4" borderId="33" xfId="1" applyNumberFormat="1" applyFont="1" applyFill="1" applyBorder="1" applyAlignment="1">
      <alignment horizontal="right" vertical="center"/>
    </xf>
    <xf numFmtId="169" fontId="2" fillId="4" borderId="33" xfId="2" applyNumberFormat="1" applyFill="1" applyBorder="1" applyAlignment="1">
      <alignment horizontal="right" vertical="center" wrapText="1"/>
    </xf>
    <xf numFmtId="169" fontId="8" fillId="4" borderId="36" xfId="2" applyNumberFormat="1" applyFont="1" applyFill="1" applyBorder="1" applyAlignment="1">
      <alignment horizontal="right" vertical="center" wrapText="1"/>
    </xf>
    <xf numFmtId="169" fontId="8" fillId="4" borderId="43" xfId="2" applyNumberFormat="1" applyFont="1" applyFill="1" applyBorder="1" applyAlignment="1">
      <alignment horizontal="right" vertical="center" wrapText="1"/>
    </xf>
    <xf numFmtId="169" fontId="8" fillId="4" borderId="37" xfId="2" applyNumberFormat="1" applyFont="1" applyFill="1" applyBorder="1" applyAlignment="1">
      <alignment horizontal="right" vertical="center" wrapText="1"/>
    </xf>
    <xf numFmtId="172" fontId="4" fillId="4" borderId="38" xfId="1" applyNumberFormat="1" applyFont="1" applyFill="1" applyBorder="1" applyAlignment="1">
      <alignment horizontal="right" vertical="center"/>
    </xf>
    <xf numFmtId="169" fontId="8" fillId="4" borderId="53" xfId="2" applyNumberFormat="1" applyFont="1" applyFill="1" applyBorder="1" applyAlignment="1">
      <alignment horizontal="right" vertical="center" wrapText="1"/>
    </xf>
    <xf numFmtId="169" fontId="8" fillId="4" borderId="32" xfId="2" applyNumberFormat="1" applyFont="1" applyFill="1" applyBorder="1" applyAlignment="1">
      <alignment horizontal="right" vertical="center" wrapText="1"/>
    </xf>
    <xf numFmtId="172" fontId="4" fillId="4" borderId="56" xfId="1" applyNumberFormat="1" applyFont="1" applyFill="1" applyBorder="1" applyAlignment="1">
      <alignment horizontal="right" vertical="center"/>
    </xf>
    <xf numFmtId="172" fontId="4" fillId="4" borderId="37" xfId="1" applyNumberFormat="1" applyFont="1" applyFill="1" applyBorder="1" applyAlignment="1">
      <alignment horizontal="right" vertical="center"/>
    </xf>
    <xf numFmtId="169" fontId="8" fillId="4" borderId="4" xfId="0" applyNumberFormat="1" applyFont="1" applyFill="1" applyBorder="1" applyAlignment="1">
      <alignment horizontal="right" vertical="center"/>
    </xf>
    <xf numFmtId="169" fontId="8" fillId="4" borderId="22" xfId="0" applyNumberFormat="1" applyFont="1" applyFill="1" applyBorder="1" applyAlignment="1">
      <alignment horizontal="right" vertical="center"/>
    </xf>
    <xf numFmtId="169" fontId="8" fillId="4" borderId="3" xfId="2" applyNumberFormat="1" applyFont="1" applyFill="1" applyBorder="1" applyAlignment="1">
      <alignment horizontal="right" vertical="center" wrapText="1"/>
    </xf>
    <xf numFmtId="169" fontId="8" fillId="4" borderId="12" xfId="2" applyNumberFormat="1" applyFont="1" applyFill="1" applyBorder="1" applyAlignment="1">
      <alignment horizontal="right" vertical="center" wrapText="1"/>
    </xf>
    <xf numFmtId="169" fontId="8" fillId="4" borderId="4" xfId="2" applyNumberFormat="1" applyFont="1" applyFill="1" applyBorder="1" applyAlignment="1">
      <alignment horizontal="right" vertical="center" wrapText="1"/>
    </xf>
    <xf numFmtId="169" fontId="2" fillId="4" borderId="4" xfId="0" applyNumberFormat="1" applyFont="1" applyFill="1" applyBorder="1" applyAlignment="1">
      <alignment horizontal="right" vertical="center"/>
    </xf>
    <xf numFmtId="169" fontId="2" fillId="4" borderId="22" xfId="0" applyNumberFormat="1" applyFont="1" applyFill="1" applyBorder="1" applyAlignment="1">
      <alignment horizontal="right" vertical="center"/>
    </xf>
    <xf numFmtId="0" fontId="14" fillId="4" borderId="2" xfId="1" applyFont="1" applyFill="1" applyAlignment="1">
      <alignment horizontal="right" vertical="center"/>
    </xf>
    <xf numFmtId="169" fontId="2" fillId="4" borderId="9" xfId="0" applyNumberFormat="1" applyFont="1" applyFill="1" applyBorder="1" applyAlignment="1">
      <alignment horizontal="right" vertical="center"/>
    </xf>
    <xf numFmtId="169" fontId="2" fillId="4" borderId="46" xfId="0" applyNumberFormat="1" applyFont="1" applyFill="1" applyBorder="1" applyAlignment="1">
      <alignment horizontal="right" vertical="center" wrapText="1"/>
    </xf>
    <xf numFmtId="169" fontId="8" fillId="4" borderId="27" xfId="2" applyNumberFormat="1" applyFont="1" applyFill="1" applyBorder="1" applyAlignment="1">
      <alignment horizontal="right" vertical="center" wrapText="1"/>
    </xf>
    <xf numFmtId="172" fontId="4" fillId="4" borderId="27" xfId="1" applyNumberFormat="1" applyFont="1" applyFill="1" applyBorder="1" applyAlignment="1">
      <alignment horizontal="right" vertical="center"/>
    </xf>
    <xf numFmtId="166" fontId="8" fillId="4" borderId="26" xfId="1" applyNumberFormat="1" applyFont="1" applyFill="1" applyBorder="1" applyAlignment="1">
      <alignment horizontal="right" vertical="center"/>
    </xf>
    <xf numFmtId="166" fontId="8" fillId="4" borderId="25" xfId="1" applyNumberFormat="1" applyFont="1" applyFill="1" applyBorder="1" applyAlignment="1">
      <alignment horizontal="right" vertical="center"/>
    </xf>
    <xf numFmtId="166" fontId="8" fillId="4" borderId="13" xfId="2" applyNumberFormat="1" applyFont="1" applyFill="1" applyBorder="1" applyAlignment="1">
      <alignment horizontal="right" vertical="center"/>
    </xf>
    <xf numFmtId="166" fontId="8" fillId="4" borderId="16" xfId="2" applyNumberFormat="1" applyFont="1" applyFill="1" applyBorder="1" applyAlignment="1">
      <alignment horizontal="right" vertical="center"/>
    </xf>
    <xf numFmtId="166" fontId="8" fillId="4" borderId="15" xfId="2" applyNumberFormat="1" applyFont="1" applyFill="1" applyBorder="1" applyAlignment="1">
      <alignment horizontal="right" vertical="center"/>
    </xf>
    <xf numFmtId="10" fontId="8" fillId="4" borderId="15" xfId="6" applyNumberFormat="1" applyFont="1" applyFill="1" applyBorder="1" applyAlignment="1">
      <alignment horizontal="right" vertical="center"/>
    </xf>
    <xf numFmtId="166" fontId="8" fillId="4" borderId="14" xfId="2" applyNumberFormat="1" applyFont="1" applyFill="1" applyBorder="1" applyAlignment="1">
      <alignment horizontal="right" vertical="center"/>
    </xf>
    <xf numFmtId="0" fontId="14" fillId="4" borderId="29" xfId="1" applyFont="1" applyFill="1" applyBorder="1" applyAlignment="1">
      <alignment horizontal="right" vertical="center"/>
    </xf>
    <xf numFmtId="0" fontId="14" fillId="4" borderId="18" xfId="1" applyFont="1" applyFill="1" applyBorder="1" applyAlignment="1">
      <alignment horizontal="right" vertical="center"/>
    </xf>
    <xf numFmtId="0" fontId="14" fillId="4" borderId="31" xfId="1" applyFont="1" applyFill="1" applyBorder="1" applyAlignment="1">
      <alignment horizontal="right" vertical="center"/>
    </xf>
    <xf numFmtId="0" fontId="16" fillId="4" borderId="31" xfId="1" applyFont="1" applyFill="1" applyBorder="1" applyAlignment="1">
      <alignment horizontal="right" vertical="center"/>
    </xf>
    <xf numFmtId="0" fontId="14" fillId="4" borderId="30" xfId="1" applyFont="1" applyFill="1" applyBorder="1" applyAlignment="1">
      <alignment horizontal="right" vertical="center"/>
    </xf>
    <xf numFmtId="167" fontId="4" fillId="4" borderId="2" xfId="1" applyNumberFormat="1" applyFont="1" applyFill="1" applyAlignment="1">
      <alignment horizontal="center" vertical="center" wrapText="1"/>
    </xf>
    <xf numFmtId="172" fontId="3" fillId="4" borderId="5" xfId="1" applyNumberFormat="1" applyFont="1" applyFill="1" applyBorder="1" applyAlignment="1">
      <alignment horizontal="right" vertical="center"/>
    </xf>
    <xf numFmtId="172" fontId="3" fillId="4" borderId="6" xfId="1" applyNumberFormat="1" applyFont="1" applyFill="1" applyBorder="1" applyAlignment="1">
      <alignment horizontal="right" vertical="center"/>
    </xf>
    <xf numFmtId="172" fontId="3" fillId="4" borderId="12" xfId="1" applyNumberFormat="1" applyFont="1" applyFill="1" applyBorder="1" applyAlignment="1">
      <alignment horizontal="right" vertical="center"/>
    </xf>
    <xf numFmtId="172" fontId="3" fillId="4" borderId="4" xfId="1" applyNumberFormat="1" applyFont="1" applyFill="1" applyBorder="1" applyAlignment="1">
      <alignment horizontal="right" vertical="center"/>
    </xf>
    <xf numFmtId="172" fontId="3" fillId="4" borderId="35" xfId="1" applyNumberFormat="1" applyFont="1" applyFill="1" applyBorder="1" applyAlignment="1">
      <alignment horizontal="right" vertical="center"/>
    </xf>
    <xf numFmtId="172" fontId="3" fillId="4" borderId="32" xfId="1" applyNumberFormat="1" applyFont="1" applyFill="1" applyBorder="1" applyAlignment="1">
      <alignment horizontal="right" vertical="center"/>
    </xf>
    <xf numFmtId="169" fontId="2" fillId="4" borderId="32" xfId="2" applyNumberFormat="1" applyFill="1" applyBorder="1" applyAlignment="1">
      <alignment horizontal="right" vertical="center" wrapText="1"/>
    </xf>
    <xf numFmtId="168" fontId="8" fillId="4" borderId="12" xfId="2" applyNumberFormat="1" applyFont="1" applyFill="1" applyBorder="1" applyAlignment="1">
      <alignment horizontal="right" vertical="center" wrapText="1"/>
    </xf>
    <xf numFmtId="10" fontId="8" fillId="4" borderId="27" xfId="6" applyNumberFormat="1" applyFont="1" applyFill="1" applyBorder="1" applyAlignment="1">
      <alignment horizontal="right" vertical="center"/>
    </xf>
    <xf numFmtId="166" fontId="9" fillId="0" borderId="2" xfId="1" applyNumberFormat="1" applyFont="1" applyAlignment="1">
      <alignment wrapText="1"/>
    </xf>
    <xf numFmtId="166" fontId="9" fillId="0" borderId="2" xfId="1" applyNumberFormat="1" applyFont="1" applyAlignment="1">
      <alignment horizontal="right"/>
    </xf>
    <xf numFmtId="0" fontId="5" fillId="0" borderId="2" xfId="1" applyFont="1"/>
    <xf numFmtId="166" fontId="5" fillId="0" borderId="2" xfId="1" applyNumberFormat="1" applyFont="1"/>
    <xf numFmtId="167" fontId="2" fillId="4" borderId="39" xfId="1" applyNumberFormat="1" applyFont="1" applyFill="1" applyBorder="1" applyAlignment="1">
      <alignment horizontal="right" vertical="top"/>
    </xf>
    <xf numFmtId="169" fontId="2" fillId="4" borderId="11" xfId="2" applyNumberFormat="1" applyFill="1" applyBorder="1" applyAlignment="1">
      <alignment horizontal="right" vertical="center" wrapText="1"/>
    </xf>
    <xf numFmtId="169" fontId="2" fillId="4" borderId="39" xfId="2" applyNumberFormat="1" applyFill="1" applyBorder="1" applyAlignment="1">
      <alignment horizontal="right" vertical="center" wrapText="1"/>
    </xf>
    <xf numFmtId="169" fontId="2" fillId="4" borderId="9" xfId="2" applyNumberFormat="1" applyFill="1" applyBorder="1" applyAlignment="1">
      <alignment horizontal="right" vertical="center" wrapText="1"/>
    </xf>
    <xf numFmtId="166" fontId="10" fillId="0" borderId="2" xfId="1" applyNumberFormat="1" applyFont="1"/>
    <xf numFmtId="167" fontId="2" fillId="4" borderId="27" xfId="1" applyNumberFormat="1" applyFont="1" applyFill="1" applyBorder="1" applyAlignment="1">
      <alignment horizontal="right" vertical="top"/>
    </xf>
    <xf numFmtId="166" fontId="2" fillId="4" borderId="26" xfId="1" applyNumberFormat="1" applyFont="1" applyFill="1" applyBorder="1" applyAlignment="1">
      <alignment horizontal="right" vertical="center"/>
    </xf>
    <xf numFmtId="166" fontId="2" fillId="4" borderId="16" xfId="1" applyNumberFormat="1" applyFont="1" applyFill="1" applyBorder="1" applyAlignment="1">
      <alignment horizontal="right" vertical="center"/>
    </xf>
    <xf numFmtId="169" fontId="2" fillId="4" borderId="41" xfId="2" applyNumberFormat="1" applyFill="1" applyBorder="1" applyAlignment="1">
      <alignment horizontal="right" vertical="center" wrapText="1"/>
    </xf>
    <xf numFmtId="169" fontId="2" fillId="4" borderId="40" xfId="2" applyNumberFormat="1" applyFill="1" applyBorder="1" applyAlignment="1">
      <alignment horizontal="right" vertical="center" wrapText="1"/>
    </xf>
    <xf numFmtId="3" fontId="12" fillId="4" borderId="13" xfId="0" applyNumberFormat="1" applyFont="1" applyFill="1" applyBorder="1" applyAlignment="1">
      <alignment horizontal="center" vertical="top"/>
    </xf>
    <xf numFmtId="169" fontId="8" fillId="4" borderId="13" xfId="0" applyNumberFormat="1" applyFont="1" applyFill="1" applyBorder="1" applyAlignment="1">
      <alignment horizontal="right" vertical="center" wrapText="1"/>
    </xf>
    <xf numFmtId="169" fontId="8" fillId="4" borderId="16" xfId="0" applyNumberFormat="1" applyFont="1" applyFill="1" applyBorder="1" applyAlignment="1">
      <alignment horizontal="right" vertical="center" wrapText="1"/>
    </xf>
    <xf numFmtId="169" fontId="8" fillId="4" borderId="15" xfId="0" applyNumberFormat="1" applyFont="1" applyFill="1" applyBorder="1" applyAlignment="1">
      <alignment horizontal="right" vertical="center" wrapText="1"/>
    </xf>
    <xf numFmtId="169" fontId="3" fillId="4" borderId="41" xfId="2" applyNumberFormat="1" applyFont="1" applyFill="1" applyBorder="1" applyAlignment="1">
      <alignment horizontal="right" vertical="center" wrapText="1"/>
    </xf>
    <xf numFmtId="169" fontId="4" fillId="4" borderId="32" xfId="2" applyNumberFormat="1" applyFont="1" applyFill="1" applyBorder="1" applyAlignment="1">
      <alignment horizontal="right" vertical="center" wrapText="1"/>
    </xf>
    <xf numFmtId="171" fontId="4" fillId="0" borderId="2" xfId="1" applyNumberFormat="1" applyFont="1" applyAlignment="1">
      <alignment horizontal="center" vertical="center"/>
    </xf>
    <xf numFmtId="169" fontId="3" fillId="4" borderId="4" xfId="2" applyNumberFormat="1" applyFont="1" applyFill="1" applyBorder="1" applyAlignment="1">
      <alignment horizontal="right" vertical="center" wrapText="1"/>
    </xf>
    <xf numFmtId="169" fontId="3" fillId="4" borderId="35" xfId="2" applyNumberFormat="1" applyFont="1" applyFill="1" applyBorder="1" applyAlignment="1">
      <alignment horizontal="right" vertical="center" wrapText="1"/>
    </xf>
    <xf numFmtId="169" fontId="4" fillId="4" borderId="12" xfId="2" applyNumberFormat="1" applyFont="1" applyFill="1" applyBorder="1" applyAlignment="1">
      <alignment horizontal="right" vertical="center" wrapText="1"/>
    </xf>
    <xf numFmtId="169" fontId="3" fillId="4" borderId="12" xfId="2" applyNumberFormat="1" applyFont="1" applyFill="1" applyBorder="1" applyAlignment="1">
      <alignment horizontal="right" vertical="center" wrapText="1"/>
    </xf>
    <xf numFmtId="169" fontId="3" fillId="4" borderId="39" xfId="2" applyNumberFormat="1" applyFont="1" applyFill="1" applyBorder="1" applyAlignment="1">
      <alignment horizontal="right" vertical="center" wrapText="1"/>
    </xf>
    <xf numFmtId="169" fontId="4" fillId="4" borderId="41" xfId="2" applyNumberFormat="1" applyFont="1" applyFill="1" applyBorder="1" applyAlignment="1">
      <alignment horizontal="right" vertical="center" wrapText="1"/>
    </xf>
    <xf numFmtId="166" fontId="4" fillId="4" borderId="15" xfId="2" applyNumberFormat="1" applyFont="1" applyFill="1" applyBorder="1" applyAlignment="1">
      <alignment horizontal="right" vertical="center"/>
    </xf>
    <xf numFmtId="0" fontId="14" fillId="0" borderId="2" xfId="1" applyFont="1" applyAlignment="1">
      <alignment horizontal="right"/>
    </xf>
    <xf numFmtId="169" fontId="8" fillId="5" borderId="6" xfId="2" applyNumberFormat="1" applyFont="1" applyFill="1" applyBorder="1" applyAlignment="1">
      <alignment horizontal="right" vertical="center"/>
    </xf>
    <xf numFmtId="169" fontId="8" fillId="5" borderId="4" xfId="2" applyNumberFormat="1" applyFont="1" applyFill="1" applyBorder="1" applyAlignment="1">
      <alignment horizontal="right" vertical="center"/>
    </xf>
    <xf numFmtId="169" fontId="8" fillId="5" borderId="35" xfId="2" applyNumberFormat="1" applyFont="1" applyFill="1" applyBorder="1" applyAlignment="1">
      <alignment horizontal="right" vertical="center"/>
    </xf>
    <xf numFmtId="169" fontId="8" fillId="5" borderId="36" xfId="2" applyNumberFormat="1" applyFont="1" applyFill="1" applyBorder="1" applyAlignment="1">
      <alignment horizontal="right" vertical="center" wrapText="1"/>
    </xf>
    <xf numFmtId="0" fontId="5" fillId="5" borderId="12" xfId="1" applyFont="1" applyFill="1" applyBorder="1" applyAlignment="1">
      <alignment horizontal="right" vertical="center"/>
    </xf>
    <xf numFmtId="169" fontId="2" fillId="5" borderId="39" xfId="2" applyNumberFormat="1" applyFill="1" applyBorder="1" applyAlignment="1">
      <alignment horizontal="right" vertical="center" wrapText="1"/>
    </xf>
    <xf numFmtId="169" fontId="8" fillId="5" borderId="24" xfId="2" applyNumberFormat="1" applyFont="1" applyFill="1" applyBorder="1" applyAlignment="1">
      <alignment horizontal="right" vertical="center" wrapText="1"/>
    </xf>
    <xf numFmtId="169" fontId="2" fillId="5" borderId="24" xfId="2" applyNumberFormat="1" applyFill="1" applyBorder="1" applyAlignment="1">
      <alignment horizontal="right" vertical="center" wrapText="1"/>
    </xf>
    <xf numFmtId="10" fontId="8" fillId="5" borderId="27" xfId="6" applyNumberFormat="1" applyFont="1" applyFill="1" applyBorder="1" applyAlignment="1">
      <alignment horizontal="right" vertical="center"/>
    </xf>
    <xf numFmtId="0" fontId="16" fillId="5" borderId="28" xfId="1" applyFont="1" applyFill="1" applyBorder="1" applyAlignment="1">
      <alignment horizontal="center" vertical="center"/>
    </xf>
    <xf numFmtId="169" fontId="8" fillId="5" borderId="12" xfId="2" applyNumberFormat="1" applyFont="1" applyFill="1" applyBorder="1" applyAlignment="1">
      <alignment horizontal="right" vertical="center"/>
    </xf>
    <xf numFmtId="169" fontId="8" fillId="5" borderId="17" xfId="2" applyNumberFormat="1" applyFont="1" applyFill="1" applyBorder="1" applyAlignment="1">
      <alignment horizontal="right" vertical="center"/>
    </xf>
    <xf numFmtId="169" fontId="4" fillId="5" borderId="32" xfId="1" applyNumberFormat="1" applyFont="1" applyFill="1" applyBorder="1" applyAlignment="1">
      <alignment horizontal="right" vertical="center"/>
    </xf>
    <xf numFmtId="169" fontId="8" fillId="5" borderId="12" xfId="2" applyNumberFormat="1" applyFont="1" applyFill="1" applyBorder="1" applyAlignment="1">
      <alignment horizontal="right" vertical="center" wrapText="1"/>
    </xf>
    <xf numFmtId="166" fontId="12" fillId="0" borderId="36" xfId="2" applyNumberFormat="1" applyFont="1" applyBorder="1" applyAlignment="1">
      <alignment horizontal="center"/>
    </xf>
    <xf numFmtId="166" fontId="12" fillId="0" borderId="38" xfId="2" applyNumberFormat="1" applyFont="1" applyBorder="1" applyAlignment="1">
      <alignment horizontal="center"/>
    </xf>
    <xf numFmtId="166" fontId="12" fillId="0" borderId="37" xfId="2" applyNumberFormat="1" applyFont="1" applyBorder="1" applyAlignment="1">
      <alignment horizontal="center"/>
    </xf>
    <xf numFmtId="167" fontId="4" fillId="3" borderId="5" xfId="1" applyNumberFormat="1" applyFont="1" applyFill="1" applyBorder="1" applyAlignment="1">
      <alignment horizontal="center" vertical="center" wrapText="1"/>
    </xf>
    <xf numFmtId="167" fontId="4" fillId="3" borderId="12" xfId="1" applyNumberFormat="1" applyFont="1" applyFill="1" applyBorder="1" applyAlignment="1">
      <alignment horizontal="center" vertical="center" wrapText="1"/>
    </xf>
    <xf numFmtId="167" fontId="4" fillId="3" borderId="17" xfId="1" applyNumberFormat="1" applyFont="1" applyFill="1" applyBorder="1" applyAlignment="1">
      <alignment horizontal="center" vertical="center" wrapText="1"/>
    </xf>
    <xf numFmtId="167" fontId="4" fillId="0" borderId="36" xfId="1" applyNumberFormat="1" applyFont="1" applyBorder="1" applyAlignment="1">
      <alignment horizontal="center" vertical="center" wrapText="1"/>
    </xf>
    <xf numFmtId="167" fontId="4" fillId="0" borderId="37" xfId="1" applyNumberFormat="1" applyFont="1" applyBorder="1" applyAlignment="1">
      <alignment horizontal="center" vertical="center" wrapText="1"/>
    </xf>
    <xf numFmtId="167" fontId="8" fillId="0" borderId="5" xfId="1" applyNumberFormat="1" applyFont="1" applyBorder="1" applyAlignment="1">
      <alignment horizontal="center" vertical="center" wrapText="1"/>
    </xf>
    <xf numFmtId="167" fontId="8" fillId="0" borderId="12" xfId="1" applyNumberFormat="1" applyFont="1" applyBorder="1" applyAlignment="1">
      <alignment horizontal="center" vertical="center" wrapText="1"/>
    </xf>
    <xf numFmtId="167" fontId="8" fillId="0" borderId="17" xfId="1" applyNumberFormat="1" applyFont="1" applyBorder="1" applyAlignment="1">
      <alignment horizontal="center" vertical="center" wrapText="1"/>
    </xf>
    <xf numFmtId="167" fontId="4" fillId="0" borderId="5" xfId="1" applyNumberFormat="1" applyFont="1" applyBorder="1" applyAlignment="1">
      <alignment horizontal="center" vertical="center"/>
    </xf>
    <xf numFmtId="167" fontId="4" fillId="0" borderId="17" xfId="1" applyNumberFormat="1" applyFont="1" applyBorder="1" applyAlignment="1">
      <alignment horizontal="center" vertical="center"/>
    </xf>
    <xf numFmtId="166" fontId="4" fillId="0" borderId="5" xfId="2" applyNumberFormat="1" applyFont="1" applyBorder="1" applyAlignment="1">
      <alignment horizontal="center" vertical="center"/>
    </xf>
    <xf numFmtId="166" fontId="4" fillId="0" borderId="17" xfId="2" applyNumberFormat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/>
    </xf>
    <xf numFmtId="3" fontId="8" fillId="0" borderId="12" xfId="1" applyNumberFormat="1" applyFont="1" applyBorder="1" applyAlignment="1">
      <alignment horizontal="center" vertical="center"/>
    </xf>
    <xf numFmtId="3" fontId="8" fillId="0" borderId="17" xfId="1" applyNumberFormat="1" applyFont="1" applyBorder="1" applyAlignment="1">
      <alignment horizontal="center" vertical="center"/>
    </xf>
    <xf numFmtId="167" fontId="8" fillId="0" borderId="5" xfId="1" applyNumberFormat="1" applyFont="1" applyBorder="1" applyAlignment="1">
      <alignment horizontal="center" vertical="center"/>
    </xf>
    <xf numFmtId="167" fontId="8" fillId="0" borderId="12" xfId="1" applyNumberFormat="1" applyFont="1" applyBorder="1" applyAlignment="1">
      <alignment horizontal="center" vertical="center"/>
    </xf>
    <xf numFmtId="167" fontId="8" fillId="0" borderId="17" xfId="1" applyNumberFormat="1" applyFont="1" applyBorder="1" applyAlignment="1">
      <alignment horizontal="center" vertical="center"/>
    </xf>
    <xf numFmtId="166" fontId="8" fillId="0" borderId="6" xfId="2" applyNumberFormat="1" applyFont="1" applyBorder="1" applyAlignment="1">
      <alignment horizontal="center" vertical="center"/>
    </xf>
    <xf numFmtId="166" fontId="8" fillId="0" borderId="7" xfId="2" applyNumberFormat="1" applyFont="1" applyBorder="1" applyAlignment="1">
      <alignment horizontal="center" vertical="center"/>
    </xf>
    <xf numFmtId="166" fontId="8" fillId="0" borderId="8" xfId="2" applyNumberFormat="1" applyFont="1" applyBorder="1" applyAlignment="1">
      <alignment horizontal="center" vertical="center"/>
    </xf>
    <xf numFmtId="166" fontId="8" fillId="0" borderId="4" xfId="2" applyNumberFormat="1" applyFont="1" applyBorder="1" applyAlignment="1">
      <alignment horizontal="center" vertical="center"/>
    </xf>
    <xf numFmtId="166" fontId="8" fillId="0" borderId="2" xfId="2" applyNumberFormat="1" applyFont="1" applyAlignment="1">
      <alignment horizontal="center" vertical="center"/>
    </xf>
    <xf numFmtId="166" fontId="8" fillId="0" borderId="3" xfId="2" applyNumberFormat="1" applyFont="1" applyBorder="1" applyAlignment="1">
      <alignment horizontal="center" vertical="center"/>
    </xf>
    <xf numFmtId="166" fontId="8" fillId="0" borderId="35" xfId="2" applyNumberFormat="1" applyFont="1" applyBorder="1" applyAlignment="1">
      <alignment horizontal="center" vertical="center"/>
    </xf>
    <xf numFmtId="166" fontId="8" fillId="0" borderId="33" xfId="2" applyNumberFormat="1" applyFont="1" applyBorder="1" applyAlignment="1">
      <alignment horizontal="center" vertical="center"/>
    </xf>
    <xf numFmtId="166" fontId="8" fillId="0" borderId="34" xfId="2" applyNumberFormat="1" applyFont="1" applyBorder="1" applyAlignment="1">
      <alignment horizontal="center" vertical="center"/>
    </xf>
    <xf numFmtId="167" fontId="8" fillId="0" borderId="10" xfId="1" applyNumberFormat="1" applyFont="1" applyBorder="1" applyAlignment="1">
      <alignment horizontal="center" vertical="center" wrapText="1"/>
    </xf>
    <xf numFmtId="167" fontId="8" fillId="0" borderId="11" xfId="1" applyNumberFormat="1" applyFont="1" applyBorder="1" applyAlignment="1">
      <alignment horizontal="center" vertical="center" wrapText="1"/>
    </xf>
    <xf numFmtId="167" fontId="8" fillId="0" borderId="9" xfId="1" applyNumberFormat="1" applyFont="1" applyBorder="1" applyAlignment="1">
      <alignment horizontal="center" vertical="center" wrapText="1"/>
    </xf>
    <xf numFmtId="167" fontId="8" fillId="0" borderId="29" xfId="1" applyNumberFormat="1" applyFont="1" applyBorder="1" applyAlignment="1">
      <alignment horizontal="center" vertical="center" wrapText="1"/>
    </xf>
    <xf numFmtId="167" fontId="8" fillId="0" borderId="30" xfId="1" applyNumberFormat="1" applyFont="1" applyBorder="1" applyAlignment="1">
      <alignment horizontal="center" vertical="center" wrapText="1"/>
    </xf>
    <xf numFmtId="167" fontId="8" fillId="0" borderId="31" xfId="1" applyNumberFormat="1" applyFont="1" applyBorder="1" applyAlignment="1">
      <alignment horizontal="center" vertical="center" wrapText="1"/>
    </xf>
    <xf numFmtId="167" fontId="4" fillId="2" borderId="38" xfId="1" applyNumberFormat="1" applyFont="1" applyFill="1" applyBorder="1" applyAlignment="1">
      <alignment horizontal="center" vertical="center" wrapText="1"/>
    </xf>
    <xf numFmtId="167" fontId="4" fillId="2" borderId="37" xfId="1" applyNumberFormat="1" applyFont="1" applyFill="1" applyBorder="1" applyAlignment="1">
      <alignment horizontal="center" vertical="center" wrapText="1"/>
    </xf>
    <xf numFmtId="167" fontId="8" fillId="2" borderId="5" xfId="1" applyNumberFormat="1" applyFont="1" applyFill="1" applyBorder="1" applyAlignment="1">
      <alignment horizontal="center" vertical="center" wrapText="1"/>
    </xf>
    <xf numFmtId="167" fontId="8" fillId="2" borderId="12" xfId="1" applyNumberFormat="1" applyFont="1" applyFill="1" applyBorder="1" applyAlignment="1">
      <alignment horizontal="center" vertical="center" wrapText="1"/>
    </xf>
    <xf numFmtId="167" fontId="8" fillId="2" borderId="17" xfId="1" applyNumberFormat="1" applyFont="1" applyFill="1" applyBorder="1" applyAlignment="1">
      <alignment horizontal="center" vertical="center" wrapText="1"/>
    </xf>
    <xf numFmtId="167" fontId="4" fillId="2" borderId="6" xfId="1" applyNumberFormat="1" applyFont="1" applyFill="1" applyBorder="1" applyAlignment="1">
      <alignment horizontal="center" vertical="center" wrapText="1"/>
    </xf>
    <xf numFmtId="167" fontId="4" fillId="2" borderId="4" xfId="1" applyNumberFormat="1" applyFont="1" applyFill="1" applyBorder="1" applyAlignment="1">
      <alignment horizontal="center" vertical="center" wrapText="1"/>
    </xf>
    <xf numFmtId="167" fontId="4" fillId="2" borderId="35" xfId="1" applyNumberFormat="1" applyFont="1" applyFill="1" applyBorder="1" applyAlignment="1">
      <alignment horizontal="center" vertical="center" wrapText="1"/>
    </xf>
    <xf numFmtId="167" fontId="4" fillId="3" borderId="6" xfId="1" applyNumberFormat="1" applyFont="1" applyFill="1" applyBorder="1" applyAlignment="1">
      <alignment horizontal="center" vertical="center" wrapText="1"/>
    </xf>
    <xf numFmtId="167" fontId="4" fillId="3" borderId="4" xfId="1" applyNumberFormat="1" applyFont="1" applyFill="1" applyBorder="1" applyAlignment="1">
      <alignment horizontal="center" vertical="center" wrapText="1"/>
    </xf>
    <xf numFmtId="167" fontId="4" fillId="3" borderId="35" xfId="1" applyNumberFormat="1" applyFont="1" applyFill="1" applyBorder="1" applyAlignment="1">
      <alignment horizontal="center" vertical="center" wrapText="1"/>
    </xf>
    <xf numFmtId="167" fontId="8" fillId="2" borderId="30" xfId="1" applyNumberFormat="1" applyFont="1" applyFill="1" applyBorder="1" applyAlignment="1">
      <alignment horizontal="center" vertical="center" wrapText="1"/>
    </xf>
    <xf numFmtId="167" fontId="8" fillId="2" borderId="31" xfId="1" applyNumberFormat="1" applyFont="1" applyFill="1" applyBorder="1" applyAlignment="1">
      <alignment horizontal="center" vertical="center" wrapText="1"/>
    </xf>
    <xf numFmtId="167" fontId="8" fillId="2" borderId="29" xfId="1" applyNumberFormat="1" applyFont="1" applyFill="1" applyBorder="1" applyAlignment="1">
      <alignment horizontal="center" vertical="center" wrapText="1"/>
    </xf>
    <xf numFmtId="167" fontId="8" fillId="3" borderId="29" xfId="1" applyNumberFormat="1" applyFont="1" applyFill="1" applyBorder="1" applyAlignment="1">
      <alignment horizontal="center" vertical="center" wrapText="1"/>
    </xf>
    <xf numFmtId="167" fontId="8" fillId="3" borderId="30" xfId="1" applyNumberFormat="1" applyFont="1" applyFill="1" applyBorder="1" applyAlignment="1">
      <alignment horizontal="center" vertical="center" wrapText="1"/>
    </xf>
    <xf numFmtId="167" fontId="8" fillId="3" borderId="31" xfId="1" applyNumberFormat="1" applyFont="1" applyFill="1" applyBorder="1" applyAlignment="1">
      <alignment horizontal="center" vertical="center" wrapText="1"/>
    </xf>
    <xf numFmtId="167" fontId="4" fillId="2" borderId="5" xfId="1" applyNumberFormat="1" applyFont="1" applyFill="1" applyBorder="1" applyAlignment="1">
      <alignment horizontal="center" vertical="center" wrapText="1"/>
    </xf>
    <xf numFmtId="167" fontId="4" fillId="2" borderId="12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center" vertical="center" wrapText="1"/>
    </xf>
    <xf numFmtId="167" fontId="4" fillId="2" borderId="34" xfId="1" applyNumberFormat="1" applyFont="1" applyFill="1" applyBorder="1" applyAlignment="1">
      <alignment horizontal="center" vertical="center" wrapText="1"/>
    </xf>
    <xf numFmtId="167" fontId="4" fillId="3" borderId="36" xfId="1" applyNumberFormat="1" applyFont="1" applyFill="1" applyBorder="1" applyAlignment="1">
      <alignment horizontal="center" vertical="center" wrapText="1"/>
    </xf>
    <xf numFmtId="167" fontId="4" fillId="3" borderId="37" xfId="1" applyNumberFormat="1" applyFont="1" applyFill="1" applyBorder="1" applyAlignment="1">
      <alignment horizontal="center" vertical="center" wrapText="1"/>
    </xf>
    <xf numFmtId="167" fontId="8" fillId="3" borderId="5" xfId="1" applyNumberFormat="1" applyFont="1" applyFill="1" applyBorder="1" applyAlignment="1">
      <alignment horizontal="center" vertical="center" wrapText="1"/>
    </xf>
    <xf numFmtId="167" fontId="8" fillId="3" borderId="12" xfId="1" applyNumberFormat="1" applyFont="1" applyFill="1" applyBorder="1" applyAlignment="1">
      <alignment horizontal="center" vertical="center" wrapText="1"/>
    </xf>
    <xf numFmtId="167" fontId="8" fillId="3" borderId="17" xfId="1" applyNumberFormat="1" applyFont="1" applyFill="1" applyBorder="1" applyAlignment="1">
      <alignment horizontal="center" vertical="center" wrapText="1"/>
    </xf>
    <xf numFmtId="166" fontId="7" fillId="0" borderId="2" xfId="2" applyNumberFormat="1" applyFont="1" applyAlignment="1">
      <alignment horizontal="center"/>
    </xf>
    <xf numFmtId="167" fontId="4" fillId="4" borderId="36" xfId="1" applyNumberFormat="1" applyFont="1" applyFill="1" applyBorder="1" applyAlignment="1">
      <alignment horizontal="center" vertical="center" wrapText="1"/>
    </xf>
    <xf numFmtId="167" fontId="4" fillId="4" borderId="37" xfId="1" applyNumberFormat="1" applyFont="1" applyFill="1" applyBorder="1" applyAlignment="1">
      <alignment horizontal="center" vertical="center" wrapText="1"/>
    </xf>
    <xf numFmtId="167" fontId="8" fillId="4" borderId="29" xfId="1" applyNumberFormat="1" applyFont="1" applyFill="1" applyBorder="1" applyAlignment="1">
      <alignment horizontal="center" vertical="center" wrapText="1"/>
    </xf>
    <xf numFmtId="167" fontId="8" fillId="4" borderId="30" xfId="1" applyNumberFormat="1" applyFont="1" applyFill="1" applyBorder="1" applyAlignment="1">
      <alignment horizontal="center" vertical="center" wrapText="1"/>
    </xf>
    <xf numFmtId="167" fontId="8" fillId="4" borderId="31" xfId="1" applyNumberFormat="1" applyFont="1" applyFill="1" applyBorder="1" applyAlignment="1">
      <alignment horizontal="center" vertical="center" wrapText="1"/>
    </xf>
    <xf numFmtId="166" fontId="8" fillId="0" borderId="6" xfId="2" applyNumberFormat="1" applyFont="1" applyBorder="1" applyAlignment="1">
      <alignment horizontal="center" vertical="center" wrapText="1"/>
    </xf>
    <xf numFmtId="167" fontId="4" fillId="4" borderId="38" xfId="1" applyNumberFormat="1" applyFont="1" applyFill="1" applyBorder="1" applyAlignment="1">
      <alignment horizontal="center" vertical="center" wrapText="1"/>
    </xf>
    <xf numFmtId="167" fontId="4" fillId="4" borderId="33" xfId="1" applyNumberFormat="1" applyFont="1" applyFill="1" applyBorder="1" applyAlignment="1">
      <alignment horizontal="center" vertical="center" wrapText="1"/>
    </xf>
    <xf numFmtId="167" fontId="4" fillId="4" borderId="34" xfId="1" applyNumberFormat="1" applyFont="1" applyFill="1" applyBorder="1" applyAlignment="1">
      <alignment horizontal="center" vertical="center" wrapText="1"/>
    </xf>
    <xf numFmtId="167" fontId="8" fillId="5" borderId="5" xfId="1" applyNumberFormat="1" applyFont="1" applyFill="1" applyBorder="1" applyAlignment="1">
      <alignment horizontal="center" vertical="center" wrapText="1"/>
    </xf>
    <xf numFmtId="167" fontId="8" fillId="5" borderId="12" xfId="1" applyNumberFormat="1" applyFont="1" applyFill="1" applyBorder="1" applyAlignment="1">
      <alignment horizontal="center" vertical="center" wrapText="1"/>
    </xf>
    <xf numFmtId="167" fontId="8" fillId="5" borderId="17" xfId="1" applyNumberFormat="1" applyFont="1" applyFill="1" applyBorder="1" applyAlignment="1">
      <alignment horizontal="center" vertical="center" wrapText="1"/>
    </xf>
    <xf numFmtId="167" fontId="8" fillId="4" borderId="5" xfId="1" applyNumberFormat="1" applyFont="1" applyFill="1" applyBorder="1" applyAlignment="1">
      <alignment horizontal="center" vertical="center" wrapText="1"/>
    </xf>
    <xf numFmtId="167" fontId="8" fillId="4" borderId="12" xfId="1" applyNumberFormat="1" applyFont="1" applyFill="1" applyBorder="1" applyAlignment="1">
      <alignment horizontal="center" vertical="center" wrapText="1"/>
    </xf>
    <xf numFmtId="167" fontId="8" fillId="4" borderId="17" xfId="1" applyNumberFormat="1" applyFont="1" applyFill="1" applyBorder="1" applyAlignment="1">
      <alignment horizontal="center" vertical="center" wrapText="1"/>
    </xf>
    <xf numFmtId="167" fontId="4" fillId="4" borderId="5" xfId="1" applyNumberFormat="1" applyFont="1" applyFill="1" applyBorder="1" applyAlignment="1">
      <alignment horizontal="center" vertical="center" wrapText="1"/>
    </xf>
    <xf numFmtId="167" fontId="4" fillId="4" borderId="12" xfId="1" applyNumberFormat="1" applyFont="1" applyFill="1" applyBorder="1" applyAlignment="1">
      <alignment horizontal="center" vertical="center" wrapText="1"/>
    </xf>
    <xf numFmtId="167" fontId="4" fillId="4" borderId="17" xfId="1" applyNumberFormat="1" applyFont="1" applyFill="1" applyBorder="1" applyAlignment="1">
      <alignment horizontal="center" vertical="center" wrapText="1"/>
    </xf>
    <xf numFmtId="167" fontId="8" fillId="4" borderId="54" xfId="1" applyNumberFormat="1" applyFont="1" applyFill="1" applyBorder="1" applyAlignment="1">
      <alignment horizontal="center" vertical="center" wrapText="1"/>
    </xf>
    <xf numFmtId="167" fontId="8" fillId="4" borderId="55" xfId="1" applyNumberFormat="1" applyFont="1" applyFill="1" applyBorder="1" applyAlignment="1">
      <alignment horizontal="center" vertical="center" wrapText="1"/>
    </xf>
    <xf numFmtId="167" fontId="8" fillId="4" borderId="6" xfId="1" applyNumberFormat="1" applyFont="1" applyFill="1" applyBorder="1" applyAlignment="1">
      <alignment horizontal="center" vertical="center" wrapText="1"/>
    </xf>
    <xf numFmtId="167" fontId="8" fillId="4" borderId="4" xfId="1" applyNumberFormat="1" applyFont="1" applyFill="1" applyBorder="1" applyAlignment="1">
      <alignment horizontal="center" vertical="center" wrapText="1"/>
    </xf>
    <xf numFmtId="167" fontId="8" fillId="4" borderId="35" xfId="1" applyNumberFormat="1" applyFont="1" applyFill="1" applyBorder="1" applyAlignment="1">
      <alignment horizontal="center" vertical="center" wrapText="1"/>
    </xf>
    <xf numFmtId="167" fontId="4" fillId="4" borderId="6" xfId="1" applyNumberFormat="1" applyFont="1" applyFill="1" applyBorder="1" applyAlignment="1">
      <alignment horizontal="center" vertical="center" wrapText="1"/>
    </xf>
    <xf numFmtId="167" fontId="4" fillId="4" borderId="4" xfId="1" applyNumberFormat="1" applyFont="1" applyFill="1" applyBorder="1" applyAlignment="1">
      <alignment horizontal="center" vertical="center" wrapText="1"/>
    </xf>
    <xf numFmtId="167" fontId="4" fillId="4" borderId="35" xfId="1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 2 2 2 3" xfId="5" xr:uid="{00000000-0005-0000-0000-000001000000}"/>
    <cellStyle name="Normal 2 2 2 4" xfId="1" xr:uid="{00000000-0005-0000-0000-000002000000}"/>
    <cellStyle name="Normal 3" xfId="4" xr:uid="{00000000-0005-0000-0000-000003000000}"/>
    <cellStyle name="Normal 3 2 3" xfId="3" xr:uid="{00000000-0005-0000-0000-000004000000}"/>
    <cellStyle name="Normal_Sheet2" xfId="2" xr:uid="{00000000-0005-0000-0000-000005000000}"/>
    <cellStyle name="Percent 10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56029</xdr:colOff>
      <xdr:row>54</xdr:row>
      <xdr:rowOff>78441</xdr:rowOff>
    </xdr:from>
    <xdr:to>
      <xdr:col>24</xdr:col>
      <xdr:colOff>714776</xdr:colOff>
      <xdr:row>65</xdr:row>
      <xdr:rowOff>67236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D4C7FC-1B27-4A49-AC7F-99AFA366CE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49" t="6612" r="28447" b="13607"/>
        <a:stretch>
          <a:fillRect/>
        </a:stretch>
      </xdr:blipFill>
      <xdr:spPr>
        <a:xfrm>
          <a:off x="28431004" y="14099241"/>
          <a:ext cx="6183247" cy="2036670"/>
        </a:xfrm>
        <a:prstGeom prst="rect">
          <a:avLst/>
        </a:prstGeom>
      </xdr:spPr>
    </xdr:pic>
    <xdr:clientData/>
  </xdr:twoCellAnchor>
  <xdr:twoCellAnchor editAs="oneCell">
    <xdr:from>
      <xdr:col>1</xdr:col>
      <xdr:colOff>168088</xdr:colOff>
      <xdr:row>64</xdr:row>
      <xdr:rowOff>145676</xdr:rowOff>
    </xdr:from>
    <xdr:to>
      <xdr:col>1</xdr:col>
      <xdr:colOff>3159355</xdr:colOff>
      <xdr:row>77</xdr:row>
      <xdr:rowOff>24960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03A3E7-F872-40B4-BACC-06444F409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0538" y="16033376"/>
          <a:ext cx="2991267" cy="22319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392205</xdr:colOff>
      <xdr:row>64</xdr:row>
      <xdr:rowOff>106454</xdr:rowOff>
    </xdr:from>
    <xdr:to>
      <xdr:col>8</xdr:col>
      <xdr:colOff>310563</xdr:colOff>
      <xdr:row>75</xdr:row>
      <xdr:rowOff>176892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0A7EE3-0FAF-319B-0457-2DBD02D50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49" t="6612" r="28447" b="13607"/>
        <a:stretch>
          <a:fillRect/>
        </a:stretch>
      </xdr:blipFill>
      <xdr:spPr>
        <a:xfrm>
          <a:off x="4243026" y="16652740"/>
          <a:ext cx="6204858" cy="2016259"/>
        </a:xfrm>
        <a:prstGeom prst="rect">
          <a:avLst/>
        </a:prstGeom>
      </xdr:spPr>
    </xdr:pic>
    <xdr:clientData/>
  </xdr:twoCellAnchor>
  <xdr:twoCellAnchor editAs="oneCell">
    <xdr:from>
      <xdr:col>1</xdr:col>
      <xdr:colOff>168088</xdr:colOff>
      <xdr:row>64</xdr:row>
      <xdr:rowOff>145676</xdr:rowOff>
    </xdr:from>
    <xdr:to>
      <xdr:col>1</xdr:col>
      <xdr:colOff>3159355</xdr:colOff>
      <xdr:row>77</xdr:row>
      <xdr:rowOff>24960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3CC0E0-E212-C383-F5BE-FEE52D041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7176" y="14567647"/>
          <a:ext cx="2991267" cy="2210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AD7B5-44DC-47C4-846B-92A50D3E4024}">
  <dimension ref="A1:JF73"/>
  <sheetViews>
    <sheetView showZeros="0" topLeftCell="H1" zoomScale="70" zoomScaleNormal="70" workbookViewId="0">
      <selection activeCell="J5" sqref="J5"/>
    </sheetView>
  </sheetViews>
  <sheetFormatPr defaultRowHeight="13.8" x14ac:dyDescent="0.25"/>
  <cols>
    <col min="1" max="1" width="8.33203125" style="92" customWidth="1"/>
    <col min="2" max="2" width="51.6640625" style="92" customWidth="1"/>
    <col min="3" max="3" width="16.88671875" style="92" customWidth="1"/>
    <col min="4" max="4" width="17.88671875" style="92" customWidth="1"/>
    <col min="5" max="5" width="20.109375" style="92" customWidth="1"/>
    <col min="6" max="29" width="20.6640625" style="92" customWidth="1"/>
    <col min="30" max="30" width="12.6640625" style="92" customWidth="1"/>
    <col min="31" max="31" width="9.109375" style="92"/>
    <col min="32" max="32" width="11.6640625" style="92" bestFit="1" customWidth="1"/>
    <col min="33" max="34" width="9.109375" style="92"/>
    <col min="35" max="35" width="19.33203125" style="92" customWidth="1"/>
    <col min="36" max="36" width="8.33203125" style="92" customWidth="1"/>
    <col min="37" max="37" width="7.33203125" style="92" customWidth="1"/>
    <col min="38" max="38" width="11.6640625" style="92" customWidth="1"/>
    <col min="39" max="41" width="9.109375" style="92"/>
    <col min="42" max="42" width="15" style="92" customWidth="1"/>
    <col min="43" max="266" width="9.109375" style="92"/>
    <col min="267" max="267" width="8.33203125" style="92" customWidth="1"/>
    <col min="268" max="268" width="51.6640625" style="92" customWidth="1"/>
    <col min="269" max="269" width="0" style="92" hidden="1" customWidth="1"/>
    <col min="270" max="270" width="16.88671875" style="92" customWidth="1"/>
    <col min="271" max="271" width="23.33203125" style="92" bestFit="1" customWidth="1"/>
    <col min="272" max="272" width="27.5546875" style="92" bestFit="1" customWidth="1"/>
    <col min="273" max="273" width="16.6640625" style="92" customWidth="1"/>
    <col min="274" max="274" width="16.88671875" style="92" bestFit="1" customWidth="1"/>
    <col min="275" max="275" width="22.109375" style="92" bestFit="1" customWidth="1"/>
    <col min="276" max="276" width="14.33203125" style="92" customWidth="1"/>
    <col min="277" max="277" width="12.88671875" style="92" bestFit="1" customWidth="1"/>
    <col min="278" max="278" width="12.33203125" style="92" customWidth="1"/>
    <col min="279" max="279" width="13.88671875" style="92" customWidth="1"/>
    <col min="280" max="280" width="8.44140625" style="92" customWidth="1"/>
    <col min="281" max="281" width="9.6640625" style="92" customWidth="1"/>
    <col min="282" max="282" width="13" style="92" customWidth="1"/>
    <col min="283" max="283" width="12.109375" style="92" customWidth="1"/>
    <col min="284" max="284" width="14.109375" style="92" customWidth="1"/>
    <col min="285" max="285" width="18" style="92" customWidth="1"/>
    <col min="286" max="286" width="12.6640625" style="92" customWidth="1"/>
    <col min="287" max="290" width="9.109375" style="92"/>
    <col min="291" max="291" width="19.33203125" style="92" customWidth="1"/>
    <col min="292" max="292" width="8.33203125" style="92" customWidth="1"/>
    <col min="293" max="293" width="7.33203125" style="92" customWidth="1"/>
    <col min="294" max="294" width="11.6640625" style="92" customWidth="1"/>
    <col min="295" max="297" width="9.109375" style="92"/>
    <col min="298" max="298" width="15" style="92" customWidth="1"/>
    <col min="299" max="522" width="9.109375" style="92"/>
    <col min="523" max="523" width="8.33203125" style="92" customWidth="1"/>
    <col min="524" max="524" width="51.6640625" style="92" customWidth="1"/>
    <col min="525" max="525" width="0" style="92" hidden="1" customWidth="1"/>
    <col min="526" max="526" width="16.88671875" style="92" customWidth="1"/>
    <col min="527" max="527" width="23.33203125" style="92" bestFit="1" customWidth="1"/>
    <col min="528" max="528" width="27.5546875" style="92" bestFit="1" customWidth="1"/>
    <col min="529" max="529" width="16.6640625" style="92" customWidth="1"/>
    <col min="530" max="530" width="16.88671875" style="92" bestFit="1" customWidth="1"/>
    <col min="531" max="531" width="22.109375" style="92" bestFit="1" customWidth="1"/>
    <col min="532" max="532" width="14.33203125" style="92" customWidth="1"/>
    <col min="533" max="533" width="12.88671875" style="92" bestFit="1" customWidth="1"/>
    <col min="534" max="534" width="12.33203125" style="92" customWidth="1"/>
    <col min="535" max="535" width="13.88671875" style="92" customWidth="1"/>
    <col min="536" max="536" width="8.44140625" style="92" customWidth="1"/>
    <col min="537" max="537" width="9.6640625" style="92" customWidth="1"/>
    <col min="538" max="538" width="13" style="92" customWidth="1"/>
    <col min="539" max="539" width="12.109375" style="92" customWidth="1"/>
    <col min="540" max="540" width="14.109375" style="92" customWidth="1"/>
    <col min="541" max="541" width="18" style="92" customWidth="1"/>
    <col min="542" max="542" width="12.6640625" style="92" customWidth="1"/>
    <col min="543" max="546" width="9.109375" style="92"/>
    <col min="547" max="547" width="19.33203125" style="92" customWidth="1"/>
    <col min="548" max="548" width="8.33203125" style="92" customWidth="1"/>
    <col min="549" max="549" width="7.33203125" style="92" customWidth="1"/>
    <col min="550" max="550" width="11.6640625" style="92" customWidth="1"/>
    <col min="551" max="553" width="9.109375" style="92"/>
    <col min="554" max="554" width="15" style="92" customWidth="1"/>
    <col min="555" max="778" width="9.109375" style="92"/>
    <col min="779" max="779" width="8.33203125" style="92" customWidth="1"/>
    <col min="780" max="780" width="51.6640625" style="92" customWidth="1"/>
    <col min="781" max="781" width="0" style="92" hidden="1" customWidth="1"/>
    <col min="782" max="782" width="16.88671875" style="92" customWidth="1"/>
    <col min="783" max="783" width="23.33203125" style="92" bestFit="1" customWidth="1"/>
    <col min="784" max="784" width="27.5546875" style="92" bestFit="1" customWidth="1"/>
    <col min="785" max="785" width="16.6640625" style="92" customWidth="1"/>
    <col min="786" max="786" width="16.88671875" style="92" bestFit="1" customWidth="1"/>
    <col min="787" max="787" width="22.109375" style="92" bestFit="1" customWidth="1"/>
    <col min="788" max="788" width="14.33203125" style="92" customWidth="1"/>
    <col min="789" max="789" width="12.88671875" style="92" bestFit="1" customWidth="1"/>
    <col min="790" max="790" width="12.33203125" style="92" customWidth="1"/>
    <col min="791" max="791" width="13.88671875" style="92" customWidth="1"/>
    <col min="792" max="792" width="8.44140625" style="92" customWidth="1"/>
    <col min="793" max="793" width="9.6640625" style="92" customWidth="1"/>
    <col min="794" max="794" width="13" style="92" customWidth="1"/>
    <col min="795" max="795" width="12.109375" style="92" customWidth="1"/>
    <col min="796" max="796" width="14.109375" style="92" customWidth="1"/>
    <col min="797" max="797" width="18" style="92" customWidth="1"/>
    <col min="798" max="798" width="12.6640625" style="92" customWidth="1"/>
    <col min="799" max="802" width="9.109375" style="92"/>
    <col min="803" max="803" width="19.33203125" style="92" customWidth="1"/>
    <col min="804" max="804" width="8.33203125" style="92" customWidth="1"/>
    <col min="805" max="805" width="7.33203125" style="92" customWidth="1"/>
    <col min="806" max="806" width="11.6640625" style="92" customWidth="1"/>
    <col min="807" max="809" width="9.109375" style="92"/>
    <col min="810" max="810" width="15" style="92" customWidth="1"/>
    <col min="811" max="1034" width="9.109375" style="92"/>
    <col min="1035" max="1035" width="8.33203125" style="92" customWidth="1"/>
    <col min="1036" max="1036" width="51.6640625" style="92" customWidth="1"/>
    <col min="1037" max="1037" width="0" style="92" hidden="1" customWidth="1"/>
    <col min="1038" max="1038" width="16.88671875" style="92" customWidth="1"/>
    <col min="1039" max="1039" width="23.33203125" style="92" bestFit="1" customWidth="1"/>
    <col min="1040" max="1040" width="27.5546875" style="92" bestFit="1" customWidth="1"/>
    <col min="1041" max="1041" width="16.6640625" style="92" customWidth="1"/>
    <col min="1042" max="1042" width="16.88671875" style="92" bestFit="1" customWidth="1"/>
    <col min="1043" max="1043" width="22.109375" style="92" bestFit="1" customWidth="1"/>
    <col min="1044" max="1044" width="14.33203125" style="92" customWidth="1"/>
    <col min="1045" max="1045" width="12.88671875" style="92" bestFit="1" customWidth="1"/>
    <col min="1046" max="1046" width="12.33203125" style="92" customWidth="1"/>
    <col min="1047" max="1047" width="13.88671875" style="92" customWidth="1"/>
    <col min="1048" max="1048" width="8.44140625" style="92" customWidth="1"/>
    <col min="1049" max="1049" width="9.6640625" style="92" customWidth="1"/>
    <col min="1050" max="1050" width="13" style="92" customWidth="1"/>
    <col min="1051" max="1051" width="12.109375" style="92" customWidth="1"/>
    <col min="1052" max="1052" width="14.109375" style="92" customWidth="1"/>
    <col min="1053" max="1053" width="18" style="92" customWidth="1"/>
    <col min="1054" max="1054" width="12.6640625" style="92" customWidth="1"/>
    <col min="1055" max="1058" width="9.109375" style="92"/>
    <col min="1059" max="1059" width="19.33203125" style="92" customWidth="1"/>
    <col min="1060" max="1060" width="8.33203125" style="92" customWidth="1"/>
    <col min="1061" max="1061" width="7.33203125" style="92" customWidth="1"/>
    <col min="1062" max="1062" width="11.6640625" style="92" customWidth="1"/>
    <col min="1063" max="1065" width="9.109375" style="92"/>
    <col min="1066" max="1066" width="15" style="92" customWidth="1"/>
    <col min="1067" max="1290" width="9.109375" style="92"/>
    <col min="1291" max="1291" width="8.33203125" style="92" customWidth="1"/>
    <col min="1292" max="1292" width="51.6640625" style="92" customWidth="1"/>
    <col min="1293" max="1293" width="0" style="92" hidden="1" customWidth="1"/>
    <col min="1294" max="1294" width="16.88671875" style="92" customWidth="1"/>
    <col min="1295" max="1295" width="23.33203125" style="92" bestFit="1" customWidth="1"/>
    <col min="1296" max="1296" width="27.5546875" style="92" bestFit="1" customWidth="1"/>
    <col min="1297" max="1297" width="16.6640625" style="92" customWidth="1"/>
    <col min="1298" max="1298" width="16.88671875" style="92" bestFit="1" customWidth="1"/>
    <col min="1299" max="1299" width="22.109375" style="92" bestFit="1" customWidth="1"/>
    <col min="1300" max="1300" width="14.33203125" style="92" customWidth="1"/>
    <col min="1301" max="1301" width="12.88671875" style="92" bestFit="1" customWidth="1"/>
    <col min="1302" max="1302" width="12.33203125" style="92" customWidth="1"/>
    <col min="1303" max="1303" width="13.88671875" style="92" customWidth="1"/>
    <col min="1304" max="1304" width="8.44140625" style="92" customWidth="1"/>
    <col min="1305" max="1305" width="9.6640625" style="92" customWidth="1"/>
    <col min="1306" max="1306" width="13" style="92" customWidth="1"/>
    <col min="1307" max="1307" width="12.109375" style="92" customWidth="1"/>
    <col min="1308" max="1308" width="14.109375" style="92" customWidth="1"/>
    <col min="1309" max="1309" width="18" style="92" customWidth="1"/>
    <col min="1310" max="1310" width="12.6640625" style="92" customWidth="1"/>
    <col min="1311" max="1314" width="9.109375" style="92"/>
    <col min="1315" max="1315" width="19.33203125" style="92" customWidth="1"/>
    <col min="1316" max="1316" width="8.33203125" style="92" customWidth="1"/>
    <col min="1317" max="1317" width="7.33203125" style="92" customWidth="1"/>
    <col min="1318" max="1318" width="11.6640625" style="92" customWidth="1"/>
    <col min="1319" max="1321" width="9.109375" style="92"/>
    <col min="1322" max="1322" width="15" style="92" customWidth="1"/>
    <col min="1323" max="1546" width="9.109375" style="92"/>
    <col min="1547" max="1547" width="8.33203125" style="92" customWidth="1"/>
    <col min="1548" max="1548" width="51.6640625" style="92" customWidth="1"/>
    <col min="1549" max="1549" width="0" style="92" hidden="1" customWidth="1"/>
    <col min="1550" max="1550" width="16.88671875" style="92" customWidth="1"/>
    <col min="1551" max="1551" width="23.33203125" style="92" bestFit="1" customWidth="1"/>
    <col min="1552" max="1552" width="27.5546875" style="92" bestFit="1" customWidth="1"/>
    <col min="1553" max="1553" width="16.6640625" style="92" customWidth="1"/>
    <col min="1554" max="1554" width="16.88671875" style="92" bestFit="1" customWidth="1"/>
    <col min="1555" max="1555" width="22.109375" style="92" bestFit="1" customWidth="1"/>
    <col min="1556" max="1556" width="14.33203125" style="92" customWidth="1"/>
    <col min="1557" max="1557" width="12.88671875" style="92" bestFit="1" customWidth="1"/>
    <col min="1558" max="1558" width="12.33203125" style="92" customWidth="1"/>
    <col min="1559" max="1559" width="13.88671875" style="92" customWidth="1"/>
    <col min="1560" max="1560" width="8.44140625" style="92" customWidth="1"/>
    <col min="1561" max="1561" width="9.6640625" style="92" customWidth="1"/>
    <col min="1562" max="1562" width="13" style="92" customWidth="1"/>
    <col min="1563" max="1563" width="12.109375" style="92" customWidth="1"/>
    <col min="1564" max="1564" width="14.109375" style="92" customWidth="1"/>
    <col min="1565" max="1565" width="18" style="92" customWidth="1"/>
    <col min="1566" max="1566" width="12.6640625" style="92" customWidth="1"/>
    <col min="1567" max="1570" width="9.109375" style="92"/>
    <col min="1571" max="1571" width="19.33203125" style="92" customWidth="1"/>
    <col min="1572" max="1572" width="8.33203125" style="92" customWidth="1"/>
    <col min="1573" max="1573" width="7.33203125" style="92" customWidth="1"/>
    <col min="1574" max="1574" width="11.6640625" style="92" customWidth="1"/>
    <col min="1575" max="1577" width="9.109375" style="92"/>
    <col min="1578" max="1578" width="15" style="92" customWidth="1"/>
    <col min="1579" max="1802" width="9.109375" style="92"/>
    <col min="1803" max="1803" width="8.33203125" style="92" customWidth="1"/>
    <col min="1804" max="1804" width="51.6640625" style="92" customWidth="1"/>
    <col min="1805" max="1805" width="0" style="92" hidden="1" customWidth="1"/>
    <col min="1806" max="1806" width="16.88671875" style="92" customWidth="1"/>
    <col min="1807" max="1807" width="23.33203125" style="92" bestFit="1" customWidth="1"/>
    <col min="1808" max="1808" width="27.5546875" style="92" bestFit="1" customWidth="1"/>
    <col min="1809" max="1809" width="16.6640625" style="92" customWidth="1"/>
    <col min="1810" max="1810" width="16.88671875" style="92" bestFit="1" customWidth="1"/>
    <col min="1811" max="1811" width="22.109375" style="92" bestFit="1" customWidth="1"/>
    <col min="1812" max="1812" width="14.33203125" style="92" customWidth="1"/>
    <col min="1813" max="1813" width="12.88671875" style="92" bestFit="1" customWidth="1"/>
    <col min="1814" max="1814" width="12.33203125" style="92" customWidth="1"/>
    <col min="1815" max="1815" width="13.88671875" style="92" customWidth="1"/>
    <col min="1816" max="1816" width="8.44140625" style="92" customWidth="1"/>
    <col min="1817" max="1817" width="9.6640625" style="92" customWidth="1"/>
    <col min="1818" max="1818" width="13" style="92" customWidth="1"/>
    <col min="1819" max="1819" width="12.109375" style="92" customWidth="1"/>
    <col min="1820" max="1820" width="14.109375" style="92" customWidth="1"/>
    <col min="1821" max="1821" width="18" style="92" customWidth="1"/>
    <col min="1822" max="1822" width="12.6640625" style="92" customWidth="1"/>
    <col min="1823" max="1826" width="9.109375" style="92"/>
    <col min="1827" max="1827" width="19.33203125" style="92" customWidth="1"/>
    <col min="1828" max="1828" width="8.33203125" style="92" customWidth="1"/>
    <col min="1829" max="1829" width="7.33203125" style="92" customWidth="1"/>
    <col min="1830" max="1830" width="11.6640625" style="92" customWidth="1"/>
    <col min="1831" max="1833" width="9.109375" style="92"/>
    <col min="1834" max="1834" width="15" style="92" customWidth="1"/>
    <col min="1835" max="2058" width="9.109375" style="92"/>
    <col min="2059" max="2059" width="8.33203125" style="92" customWidth="1"/>
    <col min="2060" max="2060" width="51.6640625" style="92" customWidth="1"/>
    <col min="2061" max="2061" width="0" style="92" hidden="1" customWidth="1"/>
    <col min="2062" max="2062" width="16.88671875" style="92" customWidth="1"/>
    <col min="2063" max="2063" width="23.33203125" style="92" bestFit="1" customWidth="1"/>
    <col min="2064" max="2064" width="27.5546875" style="92" bestFit="1" customWidth="1"/>
    <col min="2065" max="2065" width="16.6640625" style="92" customWidth="1"/>
    <col min="2066" max="2066" width="16.88671875" style="92" bestFit="1" customWidth="1"/>
    <col min="2067" max="2067" width="22.109375" style="92" bestFit="1" customWidth="1"/>
    <col min="2068" max="2068" width="14.33203125" style="92" customWidth="1"/>
    <col min="2069" max="2069" width="12.88671875" style="92" bestFit="1" customWidth="1"/>
    <col min="2070" max="2070" width="12.33203125" style="92" customWidth="1"/>
    <col min="2071" max="2071" width="13.88671875" style="92" customWidth="1"/>
    <col min="2072" max="2072" width="8.44140625" style="92" customWidth="1"/>
    <col min="2073" max="2073" width="9.6640625" style="92" customWidth="1"/>
    <col min="2074" max="2074" width="13" style="92" customWidth="1"/>
    <col min="2075" max="2075" width="12.109375" style="92" customWidth="1"/>
    <col min="2076" max="2076" width="14.109375" style="92" customWidth="1"/>
    <col min="2077" max="2077" width="18" style="92" customWidth="1"/>
    <col min="2078" max="2078" width="12.6640625" style="92" customWidth="1"/>
    <col min="2079" max="2082" width="9.109375" style="92"/>
    <col min="2083" max="2083" width="19.33203125" style="92" customWidth="1"/>
    <col min="2084" max="2084" width="8.33203125" style="92" customWidth="1"/>
    <col min="2085" max="2085" width="7.33203125" style="92" customWidth="1"/>
    <col min="2086" max="2086" width="11.6640625" style="92" customWidth="1"/>
    <col min="2087" max="2089" width="9.109375" style="92"/>
    <col min="2090" max="2090" width="15" style="92" customWidth="1"/>
    <col min="2091" max="2314" width="9.109375" style="92"/>
    <col min="2315" max="2315" width="8.33203125" style="92" customWidth="1"/>
    <col min="2316" max="2316" width="51.6640625" style="92" customWidth="1"/>
    <col min="2317" max="2317" width="0" style="92" hidden="1" customWidth="1"/>
    <col min="2318" max="2318" width="16.88671875" style="92" customWidth="1"/>
    <col min="2319" max="2319" width="23.33203125" style="92" bestFit="1" customWidth="1"/>
    <col min="2320" max="2320" width="27.5546875" style="92" bestFit="1" customWidth="1"/>
    <col min="2321" max="2321" width="16.6640625" style="92" customWidth="1"/>
    <col min="2322" max="2322" width="16.88671875" style="92" bestFit="1" customWidth="1"/>
    <col min="2323" max="2323" width="22.109375" style="92" bestFit="1" customWidth="1"/>
    <col min="2324" max="2324" width="14.33203125" style="92" customWidth="1"/>
    <col min="2325" max="2325" width="12.88671875" style="92" bestFit="1" customWidth="1"/>
    <col min="2326" max="2326" width="12.33203125" style="92" customWidth="1"/>
    <col min="2327" max="2327" width="13.88671875" style="92" customWidth="1"/>
    <col min="2328" max="2328" width="8.44140625" style="92" customWidth="1"/>
    <col min="2329" max="2329" width="9.6640625" style="92" customWidth="1"/>
    <col min="2330" max="2330" width="13" style="92" customWidth="1"/>
    <col min="2331" max="2331" width="12.109375" style="92" customWidth="1"/>
    <col min="2332" max="2332" width="14.109375" style="92" customWidth="1"/>
    <col min="2333" max="2333" width="18" style="92" customWidth="1"/>
    <col min="2334" max="2334" width="12.6640625" style="92" customWidth="1"/>
    <col min="2335" max="2338" width="9.109375" style="92"/>
    <col min="2339" max="2339" width="19.33203125" style="92" customWidth="1"/>
    <col min="2340" max="2340" width="8.33203125" style="92" customWidth="1"/>
    <col min="2341" max="2341" width="7.33203125" style="92" customWidth="1"/>
    <col min="2342" max="2342" width="11.6640625" style="92" customWidth="1"/>
    <col min="2343" max="2345" width="9.109375" style="92"/>
    <col min="2346" max="2346" width="15" style="92" customWidth="1"/>
    <col min="2347" max="2570" width="9.109375" style="92"/>
    <col min="2571" max="2571" width="8.33203125" style="92" customWidth="1"/>
    <col min="2572" max="2572" width="51.6640625" style="92" customWidth="1"/>
    <col min="2573" max="2573" width="0" style="92" hidden="1" customWidth="1"/>
    <col min="2574" max="2574" width="16.88671875" style="92" customWidth="1"/>
    <col min="2575" max="2575" width="23.33203125" style="92" bestFit="1" customWidth="1"/>
    <col min="2576" max="2576" width="27.5546875" style="92" bestFit="1" customWidth="1"/>
    <col min="2577" max="2577" width="16.6640625" style="92" customWidth="1"/>
    <col min="2578" max="2578" width="16.88671875" style="92" bestFit="1" customWidth="1"/>
    <col min="2579" max="2579" width="22.109375" style="92" bestFit="1" customWidth="1"/>
    <col min="2580" max="2580" width="14.33203125" style="92" customWidth="1"/>
    <col min="2581" max="2581" width="12.88671875" style="92" bestFit="1" customWidth="1"/>
    <col min="2582" max="2582" width="12.33203125" style="92" customWidth="1"/>
    <col min="2583" max="2583" width="13.88671875" style="92" customWidth="1"/>
    <col min="2584" max="2584" width="8.44140625" style="92" customWidth="1"/>
    <col min="2585" max="2585" width="9.6640625" style="92" customWidth="1"/>
    <col min="2586" max="2586" width="13" style="92" customWidth="1"/>
    <col min="2587" max="2587" width="12.109375" style="92" customWidth="1"/>
    <col min="2588" max="2588" width="14.109375" style="92" customWidth="1"/>
    <col min="2589" max="2589" width="18" style="92" customWidth="1"/>
    <col min="2590" max="2590" width="12.6640625" style="92" customWidth="1"/>
    <col min="2591" max="2594" width="9.109375" style="92"/>
    <col min="2595" max="2595" width="19.33203125" style="92" customWidth="1"/>
    <col min="2596" max="2596" width="8.33203125" style="92" customWidth="1"/>
    <col min="2597" max="2597" width="7.33203125" style="92" customWidth="1"/>
    <col min="2598" max="2598" width="11.6640625" style="92" customWidth="1"/>
    <col min="2599" max="2601" width="9.109375" style="92"/>
    <col min="2602" max="2602" width="15" style="92" customWidth="1"/>
    <col min="2603" max="2826" width="9.109375" style="92"/>
    <col min="2827" max="2827" width="8.33203125" style="92" customWidth="1"/>
    <col min="2828" max="2828" width="51.6640625" style="92" customWidth="1"/>
    <col min="2829" max="2829" width="0" style="92" hidden="1" customWidth="1"/>
    <col min="2830" max="2830" width="16.88671875" style="92" customWidth="1"/>
    <col min="2831" max="2831" width="23.33203125" style="92" bestFit="1" customWidth="1"/>
    <col min="2832" max="2832" width="27.5546875" style="92" bestFit="1" customWidth="1"/>
    <col min="2833" max="2833" width="16.6640625" style="92" customWidth="1"/>
    <col min="2834" max="2834" width="16.88671875" style="92" bestFit="1" customWidth="1"/>
    <col min="2835" max="2835" width="22.109375" style="92" bestFit="1" customWidth="1"/>
    <col min="2836" max="2836" width="14.33203125" style="92" customWidth="1"/>
    <col min="2837" max="2837" width="12.88671875" style="92" bestFit="1" customWidth="1"/>
    <col min="2838" max="2838" width="12.33203125" style="92" customWidth="1"/>
    <col min="2839" max="2839" width="13.88671875" style="92" customWidth="1"/>
    <col min="2840" max="2840" width="8.44140625" style="92" customWidth="1"/>
    <col min="2841" max="2841" width="9.6640625" style="92" customWidth="1"/>
    <col min="2842" max="2842" width="13" style="92" customWidth="1"/>
    <col min="2843" max="2843" width="12.109375" style="92" customWidth="1"/>
    <col min="2844" max="2844" width="14.109375" style="92" customWidth="1"/>
    <col min="2845" max="2845" width="18" style="92" customWidth="1"/>
    <col min="2846" max="2846" width="12.6640625" style="92" customWidth="1"/>
    <col min="2847" max="2850" width="9.109375" style="92"/>
    <col min="2851" max="2851" width="19.33203125" style="92" customWidth="1"/>
    <col min="2852" max="2852" width="8.33203125" style="92" customWidth="1"/>
    <col min="2853" max="2853" width="7.33203125" style="92" customWidth="1"/>
    <col min="2854" max="2854" width="11.6640625" style="92" customWidth="1"/>
    <col min="2855" max="2857" width="9.109375" style="92"/>
    <col min="2858" max="2858" width="15" style="92" customWidth="1"/>
    <col min="2859" max="3082" width="9.109375" style="92"/>
    <col min="3083" max="3083" width="8.33203125" style="92" customWidth="1"/>
    <col min="3084" max="3084" width="51.6640625" style="92" customWidth="1"/>
    <col min="3085" max="3085" width="0" style="92" hidden="1" customWidth="1"/>
    <col min="3086" max="3086" width="16.88671875" style="92" customWidth="1"/>
    <col min="3087" max="3087" width="23.33203125" style="92" bestFit="1" customWidth="1"/>
    <col min="3088" max="3088" width="27.5546875" style="92" bestFit="1" customWidth="1"/>
    <col min="3089" max="3089" width="16.6640625" style="92" customWidth="1"/>
    <col min="3090" max="3090" width="16.88671875" style="92" bestFit="1" customWidth="1"/>
    <col min="3091" max="3091" width="22.109375" style="92" bestFit="1" customWidth="1"/>
    <col min="3092" max="3092" width="14.33203125" style="92" customWidth="1"/>
    <col min="3093" max="3093" width="12.88671875" style="92" bestFit="1" customWidth="1"/>
    <col min="3094" max="3094" width="12.33203125" style="92" customWidth="1"/>
    <col min="3095" max="3095" width="13.88671875" style="92" customWidth="1"/>
    <col min="3096" max="3096" width="8.44140625" style="92" customWidth="1"/>
    <col min="3097" max="3097" width="9.6640625" style="92" customWidth="1"/>
    <col min="3098" max="3098" width="13" style="92" customWidth="1"/>
    <col min="3099" max="3099" width="12.109375" style="92" customWidth="1"/>
    <col min="3100" max="3100" width="14.109375" style="92" customWidth="1"/>
    <col min="3101" max="3101" width="18" style="92" customWidth="1"/>
    <col min="3102" max="3102" width="12.6640625" style="92" customWidth="1"/>
    <col min="3103" max="3106" width="9.109375" style="92"/>
    <col min="3107" max="3107" width="19.33203125" style="92" customWidth="1"/>
    <col min="3108" max="3108" width="8.33203125" style="92" customWidth="1"/>
    <col min="3109" max="3109" width="7.33203125" style="92" customWidth="1"/>
    <col min="3110" max="3110" width="11.6640625" style="92" customWidth="1"/>
    <col min="3111" max="3113" width="9.109375" style="92"/>
    <col min="3114" max="3114" width="15" style="92" customWidth="1"/>
    <col min="3115" max="3338" width="9.109375" style="92"/>
    <col min="3339" max="3339" width="8.33203125" style="92" customWidth="1"/>
    <col min="3340" max="3340" width="51.6640625" style="92" customWidth="1"/>
    <col min="3341" max="3341" width="0" style="92" hidden="1" customWidth="1"/>
    <col min="3342" max="3342" width="16.88671875" style="92" customWidth="1"/>
    <col min="3343" max="3343" width="23.33203125" style="92" bestFit="1" customWidth="1"/>
    <col min="3344" max="3344" width="27.5546875" style="92" bestFit="1" customWidth="1"/>
    <col min="3345" max="3345" width="16.6640625" style="92" customWidth="1"/>
    <col min="3346" max="3346" width="16.88671875" style="92" bestFit="1" customWidth="1"/>
    <col min="3347" max="3347" width="22.109375" style="92" bestFit="1" customWidth="1"/>
    <col min="3348" max="3348" width="14.33203125" style="92" customWidth="1"/>
    <col min="3349" max="3349" width="12.88671875" style="92" bestFit="1" customWidth="1"/>
    <col min="3350" max="3350" width="12.33203125" style="92" customWidth="1"/>
    <col min="3351" max="3351" width="13.88671875" style="92" customWidth="1"/>
    <col min="3352" max="3352" width="8.44140625" style="92" customWidth="1"/>
    <col min="3353" max="3353" width="9.6640625" style="92" customWidth="1"/>
    <col min="3354" max="3354" width="13" style="92" customWidth="1"/>
    <col min="3355" max="3355" width="12.109375" style="92" customWidth="1"/>
    <col min="3356" max="3356" width="14.109375" style="92" customWidth="1"/>
    <col min="3357" max="3357" width="18" style="92" customWidth="1"/>
    <col min="3358" max="3358" width="12.6640625" style="92" customWidth="1"/>
    <col min="3359" max="3362" width="9.109375" style="92"/>
    <col min="3363" max="3363" width="19.33203125" style="92" customWidth="1"/>
    <col min="3364" max="3364" width="8.33203125" style="92" customWidth="1"/>
    <col min="3365" max="3365" width="7.33203125" style="92" customWidth="1"/>
    <col min="3366" max="3366" width="11.6640625" style="92" customWidth="1"/>
    <col min="3367" max="3369" width="9.109375" style="92"/>
    <col min="3370" max="3370" width="15" style="92" customWidth="1"/>
    <col min="3371" max="3594" width="9.109375" style="92"/>
    <col min="3595" max="3595" width="8.33203125" style="92" customWidth="1"/>
    <col min="3596" max="3596" width="51.6640625" style="92" customWidth="1"/>
    <col min="3597" max="3597" width="0" style="92" hidden="1" customWidth="1"/>
    <col min="3598" max="3598" width="16.88671875" style="92" customWidth="1"/>
    <col min="3599" max="3599" width="23.33203125" style="92" bestFit="1" customWidth="1"/>
    <col min="3600" max="3600" width="27.5546875" style="92" bestFit="1" customWidth="1"/>
    <col min="3601" max="3601" width="16.6640625" style="92" customWidth="1"/>
    <col min="3602" max="3602" width="16.88671875" style="92" bestFit="1" customWidth="1"/>
    <col min="3603" max="3603" width="22.109375" style="92" bestFit="1" customWidth="1"/>
    <col min="3604" max="3604" width="14.33203125" style="92" customWidth="1"/>
    <col min="3605" max="3605" width="12.88671875" style="92" bestFit="1" customWidth="1"/>
    <col min="3606" max="3606" width="12.33203125" style="92" customWidth="1"/>
    <col min="3607" max="3607" width="13.88671875" style="92" customWidth="1"/>
    <col min="3608" max="3608" width="8.44140625" style="92" customWidth="1"/>
    <col min="3609" max="3609" width="9.6640625" style="92" customWidth="1"/>
    <col min="3610" max="3610" width="13" style="92" customWidth="1"/>
    <col min="3611" max="3611" width="12.109375" style="92" customWidth="1"/>
    <col min="3612" max="3612" width="14.109375" style="92" customWidth="1"/>
    <col min="3613" max="3613" width="18" style="92" customWidth="1"/>
    <col min="3614" max="3614" width="12.6640625" style="92" customWidth="1"/>
    <col min="3615" max="3618" width="9.109375" style="92"/>
    <col min="3619" max="3619" width="19.33203125" style="92" customWidth="1"/>
    <col min="3620" max="3620" width="8.33203125" style="92" customWidth="1"/>
    <col min="3621" max="3621" width="7.33203125" style="92" customWidth="1"/>
    <col min="3622" max="3622" width="11.6640625" style="92" customWidth="1"/>
    <col min="3623" max="3625" width="9.109375" style="92"/>
    <col min="3626" max="3626" width="15" style="92" customWidth="1"/>
    <col min="3627" max="3850" width="9.109375" style="92"/>
    <col min="3851" max="3851" width="8.33203125" style="92" customWidth="1"/>
    <col min="3852" max="3852" width="51.6640625" style="92" customWidth="1"/>
    <col min="3853" max="3853" width="0" style="92" hidden="1" customWidth="1"/>
    <col min="3854" max="3854" width="16.88671875" style="92" customWidth="1"/>
    <col min="3855" max="3855" width="23.33203125" style="92" bestFit="1" customWidth="1"/>
    <col min="3856" max="3856" width="27.5546875" style="92" bestFit="1" customWidth="1"/>
    <col min="3857" max="3857" width="16.6640625" style="92" customWidth="1"/>
    <col min="3858" max="3858" width="16.88671875" style="92" bestFit="1" customWidth="1"/>
    <col min="3859" max="3859" width="22.109375" style="92" bestFit="1" customWidth="1"/>
    <col min="3860" max="3860" width="14.33203125" style="92" customWidth="1"/>
    <col min="3861" max="3861" width="12.88671875" style="92" bestFit="1" customWidth="1"/>
    <col min="3862" max="3862" width="12.33203125" style="92" customWidth="1"/>
    <col min="3863" max="3863" width="13.88671875" style="92" customWidth="1"/>
    <col min="3864" max="3864" width="8.44140625" style="92" customWidth="1"/>
    <col min="3865" max="3865" width="9.6640625" style="92" customWidth="1"/>
    <col min="3866" max="3866" width="13" style="92" customWidth="1"/>
    <col min="3867" max="3867" width="12.109375" style="92" customWidth="1"/>
    <col min="3868" max="3868" width="14.109375" style="92" customWidth="1"/>
    <col min="3869" max="3869" width="18" style="92" customWidth="1"/>
    <col min="3870" max="3870" width="12.6640625" style="92" customWidth="1"/>
    <col min="3871" max="3874" width="9.109375" style="92"/>
    <col min="3875" max="3875" width="19.33203125" style="92" customWidth="1"/>
    <col min="3876" max="3876" width="8.33203125" style="92" customWidth="1"/>
    <col min="3877" max="3877" width="7.33203125" style="92" customWidth="1"/>
    <col min="3878" max="3878" width="11.6640625" style="92" customWidth="1"/>
    <col min="3879" max="3881" width="9.109375" style="92"/>
    <col min="3882" max="3882" width="15" style="92" customWidth="1"/>
    <col min="3883" max="4106" width="9.109375" style="92"/>
    <col min="4107" max="4107" width="8.33203125" style="92" customWidth="1"/>
    <col min="4108" max="4108" width="51.6640625" style="92" customWidth="1"/>
    <col min="4109" max="4109" width="0" style="92" hidden="1" customWidth="1"/>
    <col min="4110" max="4110" width="16.88671875" style="92" customWidth="1"/>
    <col min="4111" max="4111" width="23.33203125" style="92" bestFit="1" customWidth="1"/>
    <col min="4112" max="4112" width="27.5546875" style="92" bestFit="1" customWidth="1"/>
    <col min="4113" max="4113" width="16.6640625" style="92" customWidth="1"/>
    <col min="4114" max="4114" width="16.88671875" style="92" bestFit="1" customWidth="1"/>
    <col min="4115" max="4115" width="22.109375" style="92" bestFit="1" customWidth="1"/>
    <col min="4116" max="4116" width="14.33203125" style="92" customWidth="1"/>
    <col min="4117" max="4117" width="12.88671875" style="92" bestFit="1" customWidth="1"/>
    <col min="4118" max="4118" width="12.33203125" style="92" customWidth="1"/>
    <col min="4119" max="4119" width="13.88671875" style="92" customWidth="1"/>
    <col min="4120" max="4120" width="8.44140625" style="92" customWidth="1"/>
    <col min="4121" max="4121" width="9.6640625" style="92" customWidth="1"/>
    <col min="4122" max="4122" width="13" style="92" customWidth="1"/>
    <col min="4123" max="4123" width="12.109375" style="92" customWidth="1"/>
    <col min="4124" max="4124" width="14.109375" style="92" customWidth="1"/>
    <col min="4125" max="4125" width="18" style="92" customWidth="1"/>
    <col min="4126" max="4126" width="12.6640625" style="92" customWidth="1"/>
    <col min="4127" max="4130" width="9.109375" style="92"/>
    <col min="4131" max="4131" width="19.33203125" style="92" customWidth="1"/>
    <col min="4132" max="4132" width="8.33203125" style="92" customWidth="1"/>
    <col min="4133" max="4133" width="7.33203125" style="92" customWidth="1"/>
    <col min="4134" max="4134" width="11.6640625" style="92" customWidth="1"/>
    <col min="4135" max="4137" width="9.109375" style="92"/>
    <col min="4138" max="4138" width="15" style="92" customWidth="1"/>
    <col min="4139" max="4362" width="9.109375" style="92"/>
    <col min="4363" max="4363" width="8.33203125" style="92" customWidth="1"/>
    <col min="4364" max="4364" width="51.6640625" style="92" customWidth="1"/>
    <col min="4365" max="4365" width="0" style="92" hidden="1" customWidth="1"/>
    <col min="4366" max="4366" width="16.88671875" style="92" customWidth="1"/>
    <col min="4367" max="4367" width="23.33203125" style="92" bestFit="1" customWidth="1"/>
    <col min="4368" max="4368" width="27.5546875" style="92" bestFit="1" customWidth="1"/>
    <col min="4369" max="4369" width="16.6640625" style="92" customWidth="1"/>
    <col min="4370" max="4370" width="16.88671875" style="92" bestFit="1" customWidth="1"/>
    <col min="4371" max="4371" width="22.109375" style="92" bestFit="1" customWidth="1"/>
    <col min="4372" max="4372" width="14.33203125" style="92" customWidth="1"/>
    <col min="4373" max="4373" width="12.88671875" style="92" bestFit="1" customWidth="1"/>
    <col min="4374" max="4374" width="12.33203125" style="92" customWidth="1"/>
    <col min="4375" max="4375" width="13.88671875" style="92" customWidth="1"/>
    <col min="4376" max="4376" width="8.44140625" style="92" customWidth="1"/>
    <col min="4377" max="4377" width="9.6640625" style="92" customWidth="1"/>
    <col min="4378" max="4378" width="13" style="92" customWidth="1"/>
    <col min="4379" max="4379" width="12.109375" style="92" customWidth="1"/>
    <col min="4380" max="4380" width="14.109375" style="92" customWidth="1"/>
    <col min="4381" max="4381" width="18" style="92" customWidth="1"/>
    <col min="4382" max="4382" width="12.6640625" style="92" customWidth="1"/>
    <col min="4383" max="4386" width="9.109375" style="92"/>
    <col min="4387" max="4387" width="19.33203125" style="92" customWidth="1"/>
    <col min="4388" max="4388" width="8.33203125" style="92" customWidth="1"/>
    <col min="4389" max="4389" width="7.33203125" style="92" customWidth="1"/>
    <col min="4390" max="4390" width="11.6640625" style="92" customWidth="1"/>
    <col min="4391" max="4393" width="9.109375" style="92"/>
    <col min="4394" max="4394" width="15" style="92" customWidth="1"/>
    <col min="4395" max="4618" width="9.109375" style="92"/>
    <col min="4619" max="4619" width="8.33203125" style="92" customWidth="1"/>
    <col min="4620" max="4620" width="51.6640625" style="92" customWidth="1"/>
    <col min="4621" max="4621" width="0" style="92" hidden="1" customWidth="1"/>
    <col min="4622" max="4622" width="16.88671875" style="92" customWidth="1"/>
    <col min="4623" max="4623" width="23.33203125" style="92" bestFit="1" customWidth="1"/>
    <col min="4624" max="4624" width="27.5546875" style="92" bestFit="1" customWidth="1"/>
    <col min="4625" max="4625" width="16.6640625" style="92" customWidth="1"/>
    <col min="4626" max="4626" width="16.88671875" style="92" bestFit="1" customWidth="1"/>
    <col min="4627" max="4627" width="22.109375" style="92" bestFit="1" customWidth="1"/>
    <col min="4628" max="4628" width="14.33203125" style="92" customWidth="1"/>
    <col min="4629" max="4629" width="12.88671875" style="92" bestFit="1" customWidth="1"/>
    <col min="4630" max="4630" width="12.33203125" style="92" customWidth="1"/>
    <col min="4631" max="4631" width="13.88671875" style="92" customWidth="1"/>
    <col min="4632" max="4632" width="8.44140625" style="92" customWidth="1"/>
    <col min="4633" max="4633" width="9.6640625" style="92" customWidth="1"/>
    <col min="4634" max="4634" width="13" style="92" customWidth="1"/>
    <col min="4635" max="4635" width="12.109375" style="92" customWidth="1"/>
    <col min="4636" max="4636" width="14.109375" style="92" customWidth="1"/>
    <col min="4637" max="4637" width="18" style="92" customWidth="1"/>
    <col min="4638" max="4638" width="12.6640625" style="92" customWidth="1"/>
    <col min="4639" max="4642" width="9.109375" style="92"/>
    <col min="4643" max="4643" width="19.33203125" style="92" customWidth="1"/>
    <col min="4644" max="4644" width="8.33203125" style="92" customWidth="1"/>
    <col min="4645" max="4645" width="7.33203125" style="92" customWidth="1"/>
    <col min="4646" max="4646" width="11.6640625" style="92" customWidth="1"/>
    <col min="4647" max="4649" width="9.109375" style="92"/>
    <col min="4650" max="4650" width="15" style="92" customWidth="1"/>
    <col min="4651" max="4874" width="9.109375" style="92"/>
    <col min="4875" max="4875" width="8.33203125" style="92" customWidth="1"/>
    <col min="4876" max="4876" width="51.6640625" style="92" customWidth="1"/>
    <col min="4877" max="4877" width="0" style="92" hidden="1" customWidth="1"/>
    <col min="4878" max="4878" width="16.88671875" style="92" customWidth="1"/>
    <col min="4879" max="4879" width="23.33203125" style="92" bestFit="1" customWidth="1"/>
    <col min="4880" max="4880" width="27.5546875" style="92" bestFit="1" customWidth="1"/>
    <col min="4881" max="4881" width="16.6640625" style="92" customWidth="1"/>
    <col min="4882" max="4882" width="16.88671875" style="92" bestFit="1" customWidth="1"/>
    <col min="4883" max="4883" width="22.109375" style="92" bestFit="1" customWidth="1"/>
    <col min="4884" max="4884" width="14.33203125" style="92" customWidth="1"/>
    <col min="4885" max="4885" width="12.88671875" style="92" bestFit="1" customWidth="1"/>
    <col min="4886" max="4886" width="12.33203125" style="92" customWidth="1"/>
    <col min="4887" max="4887" width="13.88671875" style="92" customWidth="1"/>
    <col min="4888" max="4888" width="8.44140625" style="92" customWidth="1"/>
    <col min="4889" max="4889" width="9.6640625" style="92" customWidth="1"/>
    <col min="4890" max="4890" width="13" style="92" customWidth="1"/>
    <col min="4891" max="4891" width="12.109375" style="92" customWidth="1"/>
    <col min="4892" max="4892" width="14.109375" style="92" customWidth="1"/>
    <col min="4893" max="4893" width="18" style="92" customWidth="1"/>
    <col min="4894" max="4894" width="12.6640625" style="92" customWidth="1"/>
    <col min="4895" max="4898" width="9.109375" style="92"/>
    <col min="4899" max="4899" width="19.33203125" style="92" customWidth="1"/>
    <col min="4900" max="4900" width="8.33203125" style="92" customWidth="1"/>
    <col min="4901" max="4901" width="7.33203125" style="92" customWidth="1"/>
    <col min="4902" max="4902" width="11.6640625" style="92" customWidth="1"/>
    <col min="4903" max="4905" width="9.109375" style="92"/>
    <col min="4906" max="4906" width="15" style="92" customWidth="1"/>
    <col min="4907" max="5130" width="9.109375" style="92"/>
    <col min="5131" max="5131" width="8.33203125" style="92" customWidth="1"/>
    <col min="5132" max="5132" width="51.6640625" style="92" customWidth="1"/>
    <col min="5133" max="5133" width="0" style="92" hidden="1" customWidth="1"/>
    <col min="5134" max="5134" width="16.88671875" style="92" customWidth="1"/>
    <col min="5135" max="5135" width="23.33203125" style="92" bestFit="1" customWidth="1"/>
    <col min="5136" max="5136" width="27.5546875" style="92" bestFit="1" customWidth="1"/>
    <col min="5137" max="5137" width="16.6640625" style="92" customWidth="1"/>
    <col min="5138" max="5138" width="16.88671875" style="92" bestFit="1" customWidth="1"/>
    <col min="5139" max="5139" width="22.109375" style="92" bestFit="1" customWidth="1"/>
    <col min="5140" max="5140" width="14.33203125" style="92" customWidth="1"/>
    <col min="5141" max="5141" width="12.88671875" style="92" bestFit="1" customWidth="1"/>
    <col min="5142" max="5142" width="12.33203125" style="92" customWidth="1"/>
    <col min="5143" max="5143" width="13.88671875" style="92" customWidth="1"/>
    <col min="5144" max="5144" width="8.44140625" style="92" customWidth="1"/>
    <col min="5145" max="5145" width="9.6640625" style="92" customWidth="1"/>
    <col min="5146" max="5146" width="13" style="92" customWidth="1"/>
    <col min="5147" max="5147" width="12.109375" style="92" customWidth="1"/>
    <col min="5148" max="5148" width="14.109375" style="92" customWidth="1"/>
    <col min="5149" max="5149" width="18" style="92" customWidth="1"/>
    <col min="5150" max="5150" width="12.6640625" style="92" customWidth="1"/>
    <col min="5151" max="5154" width="9.109375" style="92"/>
    <col min="5155" max="5155" width="19.33203125" style="92" customWidth="1"/>
    <col min="5156" max="5156" width="8.33203125" style="92" customWidth="1"/>
    <col min="5157" max="5157" width="7.33203125" style="92" customWidth="1"/>
    <col min="5158" max="5158" width="11.6640625" style="92" customWidth="1"/>
    <col min="5159" max="5161" width="9.109375" style="92"/>
    <col min="5162" max="5162" width="15" style="92" customWidth="1"/>
    <col min="5163" max="5386" width="9.109375" style="92"/>
    <col min="5387" max="5387" width="8.33203125" style="92" customWidth="1"/>
    <col min="5388" max="5388" width="51.6640625" style="92" customWidth="1"/>
    <col min="5389" max="5389" width="0" style="92" hidden="1" customWidth="1"/>
    <col min="5390" max="5390" width="16.88671875" style="92" customWidth="1"/>
    <col min="5391" max="5391" width="23.33203125" style="92" bestFit="1" customWidth="1"/>
    <col min="5392" max="5392" width="27.5546875" style="92" bestFit="1" customWidth="1"/>
    <col min="5393" max="5393" width="16.6640625" style="92" customWidth="1"/>
    <col min="5394" max="5394" width="16.88671875" style="92" bestFit="1" customWidth="1"/>
    <col min="5395" max="5395" width="22.109375" style="92" bestFit="1" customWidth="1"/>
    <col min="5396" max="5396" width="14.33203125" style="92" customWidth="1"/>
    <col min="5397" max="5397" width="12.88671875" style="92" bestFit="1" customWidth="1"/>
    <col min="5398" max="5398" width="12.33203125" style="92" customWidth="1"/>
    <col min="5399" max="5399" width="13.88671875" style="92" customWidth="1"/>
    <col min="5400" max="5400" width="8.44140625" style="92" customWidth="1"/>
    <col min="5401" max="5401" width="9.6640625" style="92" customWidth="1"/>
    <col min="5402" max="5402" width="13" style="92" customWidth="1"/>
    <col min="5403" max="5403" width="12.109375" style="92" customWidth="1"/>
    <col min="5404" max="5404" width="14.109375" style="92" customWidth="1"/>
    <col min="5405" max="5405" width="18" style="92" customWidth="1"/>
    <col min="5406" max="5406" width="12.6640625" style="92" customWidth="1"/>
    <col min="5407" max="5410" width="9.109375" style="92"/>
    <col min="5411" max="5411" width="19.33203125" style="92" customWidth="1"/>
    <col min="5412" max="5412" width="8.33203125" style="92" customWidth="1"/>
    <col min="5413" max="5413" width="7.33203125" style="92" customWidth="1"/>
    <col min="5414" max="5414" width="11.6640625" style="92" customWidth="1"/>
    <col min="5415" max="5417" width="9.109375" style="92"/>
    <col min="5418" max="5418" width="15" style="92" customWidth="1"/>
    <col min="5419" max="5642" width="9.109375" style="92"/>
    <col min="5643" max="5643" width="8.33203125" style="92" customWidth="1"/>
    <col min="5644" max="5644" width="51.6640625" style="92" customWidth="1"/>
    <col min="5645" max="5645" width="0" style="92" hidden="1" customWidth="1"/>
    <col min="5646" max="5646" width="16.88671875" style="92" customWidth="1"/>
    <col min="5647" max="5647" width="23.33203125" style="92" bestFit="1" customWidth="1"/>
    <col min="5648" max="5648" width="27.5546875" style="92" bestFit="1" customWidth="1"/>
    <col min="5649" max="5649" width="16.6640625" style="92" customWidth="1"/>
    <col min="5650" max="5650" width="16.88671875" style="92" bestFit="1" customWidth="1"/>
    <col min="5651" max="5651" width="22.109375" style="92" bestFit="1" customWidth="1"/>
    <col min="5652" max="5652" width="14.33203125" style="92" customWidth="1"/>
    <col min="5653" max="5653" width="12.88671875" style="92" bestFit="1" customWidth="1"/>
    <col min="5654" max="5654" width="12.33203125" style="92" customWidth="1"/>
    <col min="5655" max="5655" width="13.88671875" style="92" customWidth="1"/>
    <col min="5656" max="5656" width="8.44140625" style="92" customWidth="1"/>
    <col min="5657" max="5657" width="9.6640625" style="92" customWidth="1"/>
    <col min="5658" max="5658" width="13" style="92" customWidth="1"/>
    <col min="5659" max="5659" width="12.109375" style="92" customWidth="1"/>
    <col min="5660" max="5660" width="14.109375" style="92" customWidth="1"/>
    <col min="5661" max="5661" width="18" style="92" customWidth="1"/>
    <col min="5662" max="5662" width="12.6640625" style="92" customWidth="1"/>
    <col min="5663" max="5666" width="9.109375" style="92"/>
    <col min="5667" max="5667" width="19.33203125" style="92" customWidth="1"/>
    <col min="5668" max="5668" width="8.33203125" style="92" customWidth="1"/>
    <col min="5669" max="5669" width="7.33203125" style="92" customWidth="1"/>
    <col min="5670" max="5670" width="11.6640625" style="92" customWidth="1"/>
    <col min="5671" max="5673" width="9.109375" style="92"/>
    <col min="5674" max="5674" width="15" style="92" customWidth="1"/>
    <col min="5675" max="5898" width="9.109375" style="92"/>
    <col min="5899" max="5899" width="8.33203125" style="92" customWidth="1"/>
    <col min="5900" max="5900" width="51.6640625" style="92" customWidth="1"/>
    <col min="5901" max="5901" width="0" style="92" hidden="1" customWidth="1"/>
    <col min="5902" max="5902" width="16.88671875" style="92" customWidth="1"/>
    <col min="5903" max="5903" width="23.33203125" style="92" bestFit="1" customWidth="1"/>
    <col min="5904" max="5904" width="27.5546875" style="92" bestFit="1" customWidth="1"/>
    <col min="5905" max="5905" width="16.6640625" style="92" customWidth="1"/>
    <col min="5906" max="5906" width="16.88671875" style="92" bestFit="1" customWidth="1"/>
    <col min="5907" max="5907" width="22.109375" style="92" bestFit="1" customWidth="1"/>
    <col min="5908" max="5908" width="14.33203125" style="92" customWidth="1"/>
    <col min="5909" max="5909" width="12.88671875" style="92" bestFit="1" customWidth="1"/>
    <col min="5910" max="5910" width="12.33203125" style="92" customWidth="1"/>
    <col min="5911" max="5911" width="13.88671875" style="92" customWidth="1"/>
    <col min="5912" max="5912" width="8.44140625" style="92" customWidth="1"/>
    <col min="5913" max="5913" width="9.6640625" style="92" customWidth="1"/>
    <col min="5914" max="5914" width="13" style="92" customWidth="1"/>
    <col min="5915" max="5915" width="12.109375" style="92" customWidth="1"/>
    <col min="5916" max="5916" width="14.109375" style="92" customWidth="1"/>
    <col min="5917" max="5917" width="18" style="92" customWidth="1"/>
    <col min="5918" max="5918" width="12.6640625" style="92" customWidth="1"/>
    <col min="5919" max="5922" width="9.109375" style="92"/>
    <col min="5923" max="5923" width="19.33203125" style="92" customWidth="1"/>
    <col min="5924" max="5924" width="8.33203125" style="92" customWidth="1"/>
    <col min="5925" max="5925" width="7.33203125" style="92" customWidth="1"/>
    <col min="5926" max="5926" width="11.6640625" style="92" customWidth="1"/>
    <col min="5927" max="5929" width="9.109375" style="92"/>
    <col min="5930" max="5930" width="15" style="92" customWidth="1"/>
    <col min="5931" max="6154" width="9.109375" style="92"/>
    <col min="6155" max="6155" width="8.33203125" style="92" customWidth="1"/>
    <col min="6156" max="6156" width="51.6640625" style="92" customWidth="1"/>
    <col min="6157" max="6157" width="0" style="92" hidden="1" customWidth="1"/>
    <col min="6158" max="6158" width="16.88671875" style="92" customWidth="1"/>
    <col min="6159" max="6159" width="23.33203125" style="92" bestFit="1" customWidth="1"/>
    <col min="6160" max="6160" width="27.5546875" style="92" bestFit="1" customWidth="1"/>
    <col min="6161" max="6161" width="16.6640625" style="92" customWidth="1"/>
    <col min="6162" max="6162" width="16.88671875" style="92" bestFit="1" customWidth="1"/>
    <col min="6163" max="6163" width="22.109375" style="92" bestFit="1" customWidth="1"/>
    <col min="6164" max="6164" width="14.33203125" style="92" customWidth="1"/>
    <col min="6165" max="6165" width="12.88671875" style="92" bestFit="1" customWidth="1"/>
    <col min="6166" max="6166" width="12.33203125" style="92" customWidth="1"/>
    <col min="6167" max="6167" width="13.88671875" style="92" customWidth="1"/>
    <col min="6168" max="6168" width="8.44140625" style="92" customWidth="1"/>
    <col min="6169" max="6169" width="9.6640625" style="92" customWidth="1"/>
    <col min="6170" max="6170" width="13" style="92" customWidth="1"/>
    <col min="6171" max="6171" width="12.109375" style="92" customWidth="1"/>
    <col min="6172" max="6172" width="14.109375" style="92" customWidth="1"/>
    <col min="6173" max="6173" width="18" style="92" customWidth="1"/>
    <col min="6174" max="6174" width="12.6640625" style="92" customWidth="1"/>
    <col min="6175" max="6178" width="9.109375" style="92"/>
    <col min="6179" max="6179" width="19.33203125" style="92" customWidth="1"/>
    <col min="6180" max="6180" width="8.33203125" style="92" customWidth="1"/>
    <col min="6181" max="6181" width="7.33203125" style="92" customWidth="1"/>
    <col min="6182" max="6182" width="11.6640625" style="92" customWidth="1"/>
    <col min="6183" max="6185" width="9.109375" style="92"/>
    <col min="6186" max="6186" width="15" style="92" customWidth="1"/>
    <col min="6187" max="6410" width="9.109375" style="92"/>
    <col min="6411" max="6411" width="8.33203125" style="92" customWidth="1"/>
    <col min="6412" max="6412" width="51.6640625" style="92" customWidth="1"/>
    <col min="6413" max="6413" width="0" style="92" hidden="1" customWidth="1"/>
    <col min="6414" max="6414" width="16.88671875" style="92" customWidth="1"/>
    <col min="6415" max="6415" width="23.33203125" style="92" bestFit="1" customWidth="1"/>
    <col min="6416" max="6416" width="27.5546875" style="92" bestFit="1" customWidth="1"/>
    <col min="6417" max="6417" width="16.6640625" style="92" customWidth="1"/>
    <col min="6418" max="6418" width="16.88671875" style="92" bestFit="1" customWidth="1"/>
    <col min="6419" max="6419" width="22.109375" style="92" bestFit="1" customWidth="1"/>
    <col min="6420" max="6420" width="14.33203125" style="92" customWidth="1"/>
    <col min="6421" max="6421" width="12.88671875" style="92" bestFit="1" customWidth="1"/>
    <col min="6422" max="6422" width="12.33203125" style="92" customWidth="1"/>
    <col min="6423" max="6423" width="13.88671875" style="92" customWidth="1"/>
    <col min="6424" max="6424" width="8.44140625" style="92" customWidth="1"/>
    <col min="6425" max="6425" width="9.6640625" style="92" customWidth="1"/>
    <col min="6426" max="6426" width="13" style="92" customWidth="1"/>
    <col min="6427" max="6427" width="12.109375" style="92" customWidth="1"/>
    <col min="6428" max="6428" width="14.109375" style="92" customWidth="1"/>
    <col min="6429" max="6429" width="18" style="92" customWidth="1"/>
    <col min="6430" max="6430" width="12.6640625" style="92" customWidth="1"/>
    <col min="6431" max="6434" width="9.109375" style="92"/>
    <col min="6435" max="6435" width="19.33203125" style="92" customWidth="1"/>
    <col min="6436" max="6436" width="8.33203125" style="92" customWidth="1"/>
    <col min="6437" max="6437" width="7.33203125" style="92" customWidth="1"/>
    <col min="6438" max="6438" width="11.6640625" style="92" customWidth="1"/>
    <col min="6439" max="6441" width="9.109375" style="92"/>
    <col min="6442" max="6442" width="15" style="92" customWidth="1"/>
    <col min="6443" max="6666" width="9.109375" style="92"/>
    <col min="6667" max="6667" width="8.33203125" style="92" customWidth="1"/>
    <col min="6668" max="6668" width="51.6640625" style="92" customWidth="1"/>
    <col min="6669" max="6669" width="0" style="92" hidden="1" customWidth="1"/>
    <col min="6670" max="6670" width="16.88671875" style="92" customWidth="1"/>
    <col min="6671" max="6671" width="23.33203125" style="92" bestFit="1" customWidth="1"/>
    <col min="6672" max="6672" width="27.5546875" style="92" bestFit="1" customWidth="1"/>
    <col min="6673" max="6673" width="16.6640625" style="92" customWidth="1"/>
    <col min="6674" max="6674" width="16.88671875" style="92" bestFit="1" customWidth="1"/>
    <col min="6675" max="6675" width="22.109375" style="92" bestFit="1" customWidth="1"/>
    <col min="6676" max="6676" width="14.33203125" style="92" customWidth="1"/>
    <col min="6677" max="6677" width="12.88671875" style="92" bestFit="1" customWidth="1"/>
    <col min="6678" max="6678" width="12.33203125" style="92" customWidth="1"/>
    <col min="6679" max="6679" width="13.88671875" style="92" customWidth="1"/>
    <col min="6680" max="6680" width="8.44140625" style="92" customWidth="1"/>
    <col min="6681" max="6681" width="9.6640625" style="92" customWidth="1"/>
    <col min="6682" max="6682" width="13" style="92" customWidth="1"/>
    <col min="6683" max="6683" width="12.109375" style="92" customWidth="1"/>
    <col min="6684" max="6684" width="14.109375" style="92" customWidth="1"/>
    <col min="6685" max="6685" width="18" style="92" customWidth="1"/>
    <col min="6686" max="6686" width="12.6640625" style="92" customWidth="1"/>
    <col min="6687" max="6690" width="9.109375" style="92"/>
    <col min="6691" max="6691" width="19.33203125" style="92" customWidth="1"/>
    <col min="6692" max="6692" width="8.33203125" style="92" customWidth="1"/>
    <col min="6693" max="6693" width="7.33203125" style="92" customWidth="1"/>
    <col min="6694" max="6694" width="11.6640625" style="92" customWidth="1"/>
    <col min="6695" max="6697" width="9.109375" style="92"/>
    <col min="6698" max="6698" width="15" style="92" customWidth="1"/>
    <col min="6699" max="6922" width="9.109375" style="92"/>
    <col min="6923" max="6923" width="8.33203125" style="92" customWidth="1"/>
    <col min="6924" max="6924" width="51.6640625" style="92" customWidth="1"/>
    <col min="6925" max="6925" width="0" style="92" hidden="1" customWidth="1"/>
    <col min="6926" max="6926" width="16.88671875" style="92" customWidth="1"/>
    <col min="6927" max="6927" width="23.33203125" style="92" bestFit="1" customWidth="1"/>
    <col min="6928" max="6928" width="27.5546875" style="92" bestFit="1" customWidth="1"/>
    <col min="6929" max="6929" width="16.6640625" style="92" customWidth="1"/>
    <col min="6930" max="6930" width="16.88671875" style="92" bestFit="1" customWidth="1"/>
    <col min="6931" max="6931" width="22.109375" style="92" bestFit="1" customWidth="1"/>
    <col min="6932" max="6932" width="14.33203125" style="92" customWidth="1"/>
    <col min="6933" max="6933" width="12.88671875" style="92" bestFit="1" customWidth="1"/>
    <col min="6934" max="6934" width="12.33203125" style="92" customWidth="1"/>
    <col min="6935" max="6935" width="13.88671875" style="92" customWidth="1"/>
    <col min="6936" max="6936" width="8.44140625" style="92" customWidth="1"/>
    <col min="6937" max="6937" width="9.6640625" style="92" customWidth="1"/>
    <col min="6938" max="6938" width="13" style="92" customWidth="1"/>
    <col min="6939" max="6939" width="12.109375" style="92" customWidth="1"/>
    <col min="6940" max="6940" width="14.109375" style="92" customWidth="1"/>
    <col min="6941" max="6941" width="18" style="92" customWidth="1"/>
    <col min="6942" max="6942" width="12.6640625" style="92" customWidth="1"/>
    <col min="6943" max="6946" width="9.109375" style="92"/>
    <col min="6947" max="6947" width="19.33203125" style="92" customWidth="1"/>
    <col min="6948" max="6948" width="8.33203125" style="92" customWidth="1"/>
    <col min="6949" max="6949" width="7.33203125" style="92" customWidth="1"/>
    <col min="6950" max="6950" width="11.6640625" style="92" customWidth="1"/>
    <col min="6951" max="6953" width="9.109375" style="92"/>
    <col min="6954" max="6954" width="15" style="92" customWidth="1"/>
    <col min="6955" max="7178" width="9.109375" style="92"/>
    <col min="7179" max="7179" width="8.33203125" style="92" customWidth="1"/>
    <col min="7180" max="7180" width="51.6640625" style="92" customWidth="1"/>
    <col min="7181" max="7181" width="0" style="92" hidden="1" customWidth="1"/>
    <col min="7182" max="7182" width="16.88671875" style="92" customWidth="1"/>
    <col min="7183" max="7183" width="23.33203125" style="92" bestFit="1" customWidth="1"/>
    <col min="7184" max="7184" width="27.5546875" style="92" bestFit="1" customWidth="1"/>
    <col min="7185" max="7185" width="16.6640625" style="92" customWidth="1"/>
    <col min="7186" max="7186" width="16.88671875" style="92" bestFit="1" customWidth="1"/>
    <col min="7187" max="7187" width="22.109375" style="92" bestFit="1" customWidth="1"/>
    <col min="7188" max="7188" width="14.33203125" style="92" customWidth="1"/>
    <col min="7189" max="7189" width="12.88671875" style="92" bestFit="1" customWidth="1"/>
    <col min="7190" max="7190" width="12.33203125" style="92" customWidth="1"/>
    <col min="7191" max="7191" width="13.88671875" style="92" customWidth="1"/>
    <col min="7192" max="7192" width="8.44140625" style="92" customWidth="1"/>
    <col min="7193" max="7193" width="9.6640625" style="92" customWidth="1"/>
    <col min="7194" max="7194" width="13" style="92" customWidth="1"/>
    <col min="7195" max="7195" width="12.109375" style="92" customWidth="1"/>
    <col min="7196" max="7196" width="14.109375" style="92" customWidth="1"/>
    <col min="7197" max="7197" width="18" style="92" customWidth="1"/>
    <col min="7198" max="7198" width="12.6640625" style="92" customWidth="1"/>
    <col min="7199" max="7202" width="9.109375" style="92"/>
    <col min="7203" max="7203" width="19.33203125" style="92" customWidth="1"/>
    <col min="7204" max="7204" width="8.33203125" style="92" customWidth="1"/>
    <col min="7205" max="7205" width="7.33203125" style="92" customWidth="1"/>
    <col min="7206" max="7206" width="11.6640625" style="92" customWidth="1"/>
    <col min="7207" max="7209" width="9.109375" style="92"/>
    <col min="7210" max="7210" width="15" style="92" customWidth="1"/>
    <col min="7211" max="7434" width="9.109375" style="92"/>
    <col min="7435" max="7435" width="8.33203125" style="92" customWidth="1"/>
    <col min="7436" max="7436" width="51.6640625" style="92" customWidth="1"/>
    <col min="7437" max="7437" width="0" style="92" hidden="1" customWidth="1"/>
    <col min="7438" max="7438" width="16.88671875" style="92" customWidth="1"/>
    <col min="7439" max="7439" width="23.33203125" style="92" bestFit="1" customWidth="1"/>
    <col min="7440" max="7440" width="27.5546875" style="92" bestFit="1" customWidth="1"/>
    <col min="7441" max="7441" width="16.6640625" style="92" customWidth="1"/>
    <col min="7442" max="7442" width="16.88671875" style="92" bestFit="1" customWidth="1"/>
    <col min="7443" max="7443" width="22.109375" style="92" bestFit="1" customWidth="1"/>
    <col min="7444" max="7444" width="14.33203125" style="92" customWidth="1"/>
    <col min="7445" max="7445" width="12.88671875" style="92" bestFit="1" customWidth="1"/>
    <col min="7446" max="7446" width="12.33203125" style="92" customWidth="1"/>
    <col min="7447" max="7447" width="13.88671875" style="92" customWidth="1"/>
    <col min="7448" max="7448" width="8.44140625" style="92" customWidth="1"/>
    <col min="7449" max="7449" width="9.6640625" style="92" customWidth="1"/>
    <col min="7450" max="7450" width="13" style="92" customWidth="1"/>
    <col min="7451" max="7451" width="12.109375" style="92" customWidth="1"/>
    <col min="7452" max="7452" width="14.109375" style="92" customWidth="1"/>
    <col min="7453" max="7453" width="18" style="92" customWidth="1"/>
    <col min="7454" max="7454" width="12.6640625" style="92" customWidth="1"/>
    <col min="7455" max="7458" width="9.109375" style="92"/>
    <col min="7459" max="7459" width="19.33203125" style="92" customWidth="1"/>
    <col min="7460" max="7460" width="8.33203125" style="92" customWidth="1"/>
    <col min="7461" max="7461" width="7.33203125" style="92" customWidth="1"/>
    <col min="7462" max="7462" width="11.6640625" style="92" customWidth="1"/>
    <col min="7463" max="7465" width="9.109375" style="92"/>
    <col min="7466" max="7466" width="15" style="92" customWidth="1"/>
    <col min="7467" max="7690" width="9.109375" style="92"/>
    <col min="7691" max="7691" width="8.33203125" style="92" customWidth="1"/>
    <col min="7692" max="7692" width="51.6640625" style="92" customWidth="1"/>
    <col min="7693" max="7693" width="0" style="92" hidden="1" customWidth="1"/>
    <col min="7694" max="7694" width="16.88671875" style="92" customWidth="1"/>
    <col min="7695" max="7695" width="23.33203125" style="92" bestFit="1" customWidth="1"/>
    <col min="7696" max="7696" width="27.5546875" style="92" bestFit="1" customWidth="1"/>
    <col min="7697" max="7697" width="16.6640625" style="92" customWidth="1"/>
    <col min="7698" max="7698" width="16.88671875" style="92" bestFit="1" customWidth="1"/>
    <col min="7699" max="7699" width="22.109375" style="92" bestFit="1" customWidth="1"/>
    <col min="7700" max="7700" width="14.33203125" style="92" customWidth="1"/>
    <col min="7701" max="7701" width="12.88671875" style="92" bestFit="1" customWidth="1"/>
    <col min="7702" max="7702" width="12.33203125" style="92" customWidth="1"/>
    <col min="7703" max="7703" width="13.88671875" style="92" customWidth="1"/>
    <col min="7704" max="7704" width="8.44140625" style="92" customWidth="1"/>
    <col min="7705" max="7705" width="9.6640625" style="92" customWidth="1"/>
    <col min="7706" max="7706" width="13" style="92" customWidth="1"/>
    <col min="7707" max="7707" width="12.109375" style="92" customWidth="1"/>
    <col min="7708" max="7708" width="14.109375" style="92" customWidth="1"/>
    <col min="7709" max="7709" width="18" style="92" customWidth="1"/>
    <col min="7710" max="7710" width="12.6640625" style="92" customWidth="1"/>
    <col min="7711" max="7714" width="9.109375" style="92"/>
    <col min="7715" max="7715" width="19.33203125" style="92" customWidth="1"/>
    <col min="7716" max="7716" width="8.33203125" style="92" customWidth="1"/>
    <col min="7717" max="7717" width="7.33203125" style="92" customWidth="1"/>
    <col min="7718" max="7718" width="11.6640625" style="92" customWidth="1"/>
    <col min="7719" max="7721" width="9.109375" style="92"/>
    <col min="7722" max="7722" width="15" style="92" customWidth="1"/>
    <col min="7723" max="7946" width="9.109375" style="92"/>
    <col min="7947" max="7947" width="8.33203125" style="92" customWidth="1"/>
    <col min="7948" max="7948" width="51.6640625" style="92" customWidth="1"/>
    <col min="7949" max="7949" width="0" style="92" hidden="1" customWidth="1"/>
    <col min="7950" max="7950" width="16.88671875" style="92" customWidth="1"/>
    <col min="7951" max="7951" width="23.33203125" style="92" bestFit="1" customWidth="1"/>
    <col min="7952" max="7952" width="27.5546875" style="92" bestFit="1" customWidth="1"/>
    <col min="7953" max="7953" width="16.6640625" style="92" customWidth="1"/>
    <col min="7954" max="7954" width="16.88671875" style="92" bestFit="1" customWidth="1"/>
    <col min="7955" max="7955" width="22.109375" style="92" bestFit="1" customWidth="1"/>
    <col min="7956" max="7956" width="14.33203125" style="92" customWidth="1"/>
    <col min="7957" max="7957" width="12.88671875" style="92" bestFit="1" customWidth="1"/>
    <col min="7958" max="7958" width="12.33203125" style="92" customWidth="1"/>
    <col min="7959" max="7959" width="13.88671875" style="92" customWidth="1"/>
    <col min="7960" max="7960" width="8.44140625" style="92" customWidth="1"/>
    <col min="7961" max="7961" width="9.6640625" style="92" customWidth="1"/>
    <col min="7962" max="7962" width="13" style="92" customWidth="1"/>
    <col min="7963" max="7963" width="12.109375" style="92" customWidth="1"/>
    <col min="7964" max="7964" width="14.109375" style="92" customWidth="1"/>
    <col min="7965" max="7965" width="18" style="92" customWidth="1"/>
    <col min="7966" max="7966" width="12.6640625" style="92" customWidth="1"/>
    <col min="7967" max="7970" width="9.109375" style="92"/>
    <col min="7971" max="7971" width="19.33203125" style="92" customWidth="1"/>
    <col min="7972" max="7972" width="8.33203125" style="92" customWidth="1"/>
    <col min="7973" max="7973" width="7.33203125" style="92" customWidth="1"/>
    <col min="7974" max="7974" width="11.6640625" style="92" customWidth="1"/>
    <col min="7975" max="7977" width="9.109375" style="92"/>
    <col min="7978" max="7978" width="15" style="92" customWidth="1"/>
    <col min="7979" max="8202" width="9.109375" style="92"/>
    <col min="8203" max="8203" width="8.33203125" style="92" customWidth="1"/>
    <col min="8204" max="8204" width="51.6640625" style="92" customWidth="1"/>
    <col min="8205" max="8205" width="0" style="92" hidden="1" customWidth="1"/>
    <col min="8206" max="8206" width="16.88671875" style="92" customWidth="1"/>
    <col min="8207" max="8207" width="23.33203125" style="92" bestFit="1" customWidth="1"/>
    <col min="8208" max="8208" width="27.5546875" style="92" bestFit="1" customWidth="1"/>
    <col min="8209" max="8209" width="16.6640625" style="92" customWidth="1"/>
    <col min="8210" max="8210" width="16.88671875" style="92" bestFit="1" customWidth="1"/>
    <col min="8211" max="8211" width="22.109375" style="92" bestFit="1" customWidth="1"/>
    <col min="8212" max="8212" width="14.33203125" style="92" customWidth="1"/>
    <col min="8213" max="8213" width="12.88671875" style="92" bestFit="1" customWidth="1"/>
    <col min="8214" max="8214" width="12.33203125" style="92" customWidth="1"/>
    <col min="8215" max="8215" width="13.88671875" style="92" customWidth="1"/>
    <col min="8216" max="8216" width="8.44140625" style="92" customWidth="1"/>
    <col min="8217" max="8217" width="9.6640625" style="92" customWidth="1"/>
    <col min="8218" max="8218" width="13" style="92" customWidth="1"/>
    <col min="8219" max="8219" width="12.109375" style="92" customWidth="1"/>
    <col min="8220" max="8220" width="14.109375" style="92" customWidth="1"/>
    <col min="8221" max="8221" width="18" style="92" customWidth="1"/>
    <col min="8222" max="8222" width="12.6640625" style="92" customWidth="1"/>
    <col min="8223" max="8226" width="9.109375" style="92"/>
    <col min="8227" max="8227" width="19.33203125" style="92" customWidth="1"/>
    <col min="8228" max="8228" width="8.33203125" style="92" customWidth="1"/>
    <col min="8229" max="8229" width="7.33203125" style="92" customWidth="1"/>
    <col min="8230" max="8230" width="11.6640625" style="92" customWidth="1"/>
    <col min="8231" max="8233" width="9.109375" style="92"/>
    <col min="8234" max="8234" width="15" style="92" customWidth="1"/>
    <col min="8235" max="8458" width="9.109375" style="92"/>
    <col min="8459" max="8459" width="8.33203125" style="92" customWidth="1"/>
    <col min="8460" max="8460" width="51.6640625" style="92" customWidth="1"/>
    <col min="8461" max="8461" width="0" style="92" hidden="1" customWidth="1"/>
    <col min="8462" max="8462" width="16.88671875" style="92" customWidth="1"/>
    <col min="8463" max="8463" width="23.33203125" style="92" bestFit="1" customWidth="1"/>
    <col min="8464" max="8464" width="27.5546875" style="92" bestFit="1" customWidth="1"/>
    <col min="8465" max="8465" width="16.6640625" style="92" customWidth="1"/>
    <col min="8466" max="8466" width="16.88671875" style="92" bestFit="1" customWidth="1"/>
    <col min="8467" max="8467" width="22.109375" style="92" bestFit="1" customWidth="1"/>
    <col min="8468" max="8468" width="14.33203125" style="92" customWidth="1"/>
    <col min="8469" max="8469" width="12.88671875" style="92" bestFit="1" customWidth="1"/>
    <col min="8470" max="8470" width="12.33203125" style="92" customWidth="1"/>
    <col min="8471" max="8471" width="13.88671875" style="92" customWidth="1"/>
    <col min="8472" max="8472" width="8.44140625" style="92" customWidth="1"/>
    <col min="8473" max="8473" width="9.6640625" style="92" customWidth="1"/>
    <col min="8474" max="8474" width="13" style="92" customWidth="1"/>
    <col min="8475" max="8475" width="12.109375" style="92" customWidth="1"/>
    <col min="8476" max="8476" width="14.109375" style="92" customWidth="1"/>
    <col min="8477" max="8477" width="18" style="92" customWidth="1"/>
    <col min="8478" max="8478" width="12.6640625" style="92" customWidth="1"/>
    <col min="8479" max="8482" width="9.109375" style="92"/>
    <col min="8483" max="8483" width="19.33203125" style="92" customWidth="1"/>
    <col min="8484" max="8484" width="8.33203125" style="92" customWidth="1"/>
    <col min="8485" max="8485" width="7.33203125" style="92" customWidth="1"/>
    <col min="8486" max="8486" width="11.6640625" style="92" customWidth="1"/>
    <col min="8487" max="8489" width="9.109375" style="92"/>
    <col min="8490" max="8490" width="15" style="92" customWidth="1"/>
    <col min="8491" max="8714" width="9.109375" style="92"/>
    <col min="8715" max="8715" width="8.33203125" style="92" customWidth="1"/>
    <col min="8716" max="8716" width="51.6640625" style="92" customWidth="1"/>
    <col min="8717" max="8717" width="0" style="92" hidden="1" customWidth="1"/>
    <col min="8718" max="8718" width="16.88671875" style="92" customWidth="1"/>
    <col min="8719" max="8719" width="23.33203125" style="92" bestFit="1" customWidth="1"/>
    <col min="8720" max="8720" width="27.5546875" style="92" bestFit="1" customWidth="1"/>
    <col min="8721" max="8721" width="16.6640625" style="92" customWidth="1"/>
    <col min="8722" max="8722" width="16.88671875" style="92" bestFit="1" customWidth="1"/>
    <col min="8723" max="8723" width="22.109375" style="92" bestFit="1" customWidth="1"/>
    <col min="8724" max="8724" width="14.33203125" style="92" customWidth="1"/>
    <col min="8725" max="8725" width="12.88671875" style="92" bestFit="1" customWidth="1"/>
    <col min="8726" max="8726" width="12.33203125" style="92" customWidth="1"/>
    <col min="8727" max="8727" width="13.88671875" style="92" customWidth="1"/>
    <col min="8728" max="8728" width="8.44140625" style="92" customWidth="1"/>
    <col min="8729" max="8729" width="9.6640625" style="92" customWidth="1"/>
    <col min="8730" max="8730" width="13" style="92" customWidth="1"/>
    <col min="8731" max="8731" width="12.109375" style="92" customWidth="1"/>
    <col min="8732" max="8732" width="14.109375" style="92" customWidth="1"/>
    <col min="8733" max="8733" width="18" style="92" customWidth="1"/>
    <col min="8734" max="8734" width="12.6640625" style="92" customWidth="1"/>
    <col min="8735" max="8738" width="9.109375" style="92"/>
    <col min="8739" max="8739" width="19.33203125" style="92" customWidth="1"/>
    <col min="8740" max="8740" width="8.33203125" style="92" customWidth="1"/>
    <col min="8741" max="8741" width="7.33203125" style="92" customWidth="1"/>
    <col min="8742" max="8742" width="11.6640625" style="92" customWidth="1"/>
    <col min="8743" max="8745" width="9.109375" style="92"/>
    <col min="8746" max="8746" width="15" style="92" customWidth="1"/>
    <col min="8747" max="8970" width="9.109375" style="92"/>
    <col min="8971" max="8971" width="8.33203125" style="92" customWidth="1"/>
    <col min="8972" max="8972" width="51.6640625" style="92" customWidth="1"/>
    <col min="8973" max="8973" width="0" style="92" hidden="1" customWidth="1"/>
    <col min="8974" max="8974" width="16.88671875" style="92" customWidth="1"/>
    <col min="8975" max="8975" width="23.33203125" style="92" bestFit="1" customWidth="1"/>
    <col min="8976" max="8976" width="27.5546875" style="92" bestFit="1" customWidth="1"/>
    <col min="8977" max="8977" width="16.6640625" style="92" customWidth="1"/>
    <col min="8978" max="8978" width="16.88671875" style="92" bestFit="1" customWidth="1"/>
    <col min="8979" max="8979" width="22.109375" style="92" bestFit="1" customWidth="1"/>
    <col min="8980" max="8980" width="14.33203125" style="92" customWidth="1"/>
    <col min="8981" max="8981" width="12.88671875" style="92" bestFit="1" customWidth="1"/>
    <col min="8982" max="8982" width="12.33203125" style="92" customWidth="1"/>
    <col min="8983" max="8983" width="13.88671875" style="92" customWidth="1"/>
    <col min="8984" max="8984" width="8.44140625" style="92" customWidth="1"/>
    <col min="8985" max="8985" width="9.6640625" style="92" customWidth="1"/>
    <col min="8986" max="8986" width="13" style="92" customWidth="1"/>
    <col min="8987" max="8987" width="12.109375" style="92" customWidth="1"/>
    <col min="8988" max="8988" width="14.109375" style="92" customWidth="1"/>
    <col min="8989" max="8989" width="18" style="92" customWidth="1"/>
    <col min="8990" max="8990" width="12.6640625" style="92" customWidth="1"/>
    <col min="8991" max="8994" width="9.109375" style="92"/>
    <col min="8995" max="8995" width="19.33203125" style="92" customWidth="1"/>
    <col min="8996" max="8996" width="8.33203125" style="92" customWidth="1"/>
    <col min="8997" max="8997" width="7.33203125" style="92" customWidth="1"/>
    <col min="8998" max="8998" width="11.6640625" style="92" customWidth="1"/>
    <col min="8999" max="9001" width="9.109375" style="92"/>
    <col min="9002" max="9002" width="15" style="92" customWidth="1"/>
    <col min="9003" max="9226" width="9.109375" style="92"/>
    <col min="9227" max="9227" width="8.33203125" style="92" customWidth="1"/>
    <col min="9228" max="9228" width="51.6640625" style="92" customWidth="1"/>
    <col min="9229" max="9229" width="0" style="92" hidden="1" customWidth="1"/>
    <col min="9230" max="9230" width="16.88671875" style="92" customWidth="1"/>
    <col min="9231" max="9231" width="23.33203125" style="92" bestFit="1" customWidth="1"/>
    <col min="9232" max="9232" width="27.5546875" style="92" bestFit="1" customWidth="1"/>
    <col min="9233" max="9233" width="16.6640625" style="92" customWidth="1"/>
    <col min="9234" max="9234" width="16.88671875" style="92" bestFit="1" customWidth="1"/>
    <col min="9235" max="9235" width="22.109375" style="92" bestFit="1" customWidth="1"/>
    <col min="9236" max="9236" width="14.33203125" style="92" customWidth="1"/>
    <col min="9237" max="9237" width="12.88671875" style="92" bestFit="1" customWidth="1"/>
    <col min="9238" max="9238" width="12.33203125" style="92" customWidth="1"/>
    <col min="9239" max="9239" width="13.88671875" style="92" customWidth="1"/>
    <col min="9240" max="9240" width="8.44140625" style="92" customWidth="1"/>
    <col min="9241" max="9241" width="9.6640625" style="92" customWidth="1"/>
    <col min="9242" max="9242" width="13" style="92" customWidth="1"/>
    <col min="9243" max="9243" width="12.109375" style="92" customWidth="1"/>
    <col min="9244" max="9244" width="14.109375" style="92" customWidth="1"/>
    <col min="9245" max="9245" width="18" style="92" customWidth="1"/>
    <col min="9246" max="9246" width="12.6640625" style="92" customWidth="1"/>
    <col min="9247" max="9250" width="9.109375" style="92"/>
    <col min="9251" max="9251" width="19.33203125" style="92" customWidth="1"/>
    <col min="9252" max="9252" width="8.33203125" style="92" customWidth="1"/>
    <col min="9253" max="9253" width="7.33203125" style="92" customWidth="1"/>
    <col min="9254" max="9254" width="11.6640625" style="92" customWidth="1"/>
    <col min="9255" max="9257" width="9.109375" style="92"/>
    <col min="9258" max="9258" width="15" style="92" customWidth="1"/>
    <col min="9259" max="9482" width="9.109375" style="92"/>
    <col min="9483" max="9483" width="8.33203125" style="92" customWidth="1"/>
    <col min="9484" max="9484" width="51.6640625" style="92" customWidth="1"/>
    <col min="9485" max="9485" width="0" style="92" hidden="1" customWidth="1"/>
    <col min="9486" max="9486" width="16.88671875" style="92" customWidth="1"/>
    <col min="9487" max="9487" width="23.33203125" style="92" bestFit="1" customWidth="1"/>
    <col min="9488" max="9488" width="27.5546875" style="92" bestFit="1" customWidth="1"/>
    <col min="9489" max="9489" width="16.6640625" style="92" customWidth="1"/>
    <col min="9490" max="9490" width="16.88671875" style="92" bestFit="1" customWidth="1"/>
    <col min="9491" max="9491" width="22.109375" style="92" bestFit="1" customWidth="1"/>
    <col min="9492" max="9492" width="14.33203125" style="92" customWidth="1"/>
    <col min="9493" max="9493" width="12.88671875" style="92" bestFit="1" customWidth="1"/>
    <col min="9494" max="9494" width="12.33203125" style="92" customWidth="1"/>
    <col min="9495" max="9495" width="13.88671875" style="92" customWidth="1"/>
    <col min="9496" max="9496" width="8.44140625" style="92" customWidth="1"/>
    <col min="9497" max="9497" width="9.6640625" style="92" customWidth="1"/>
    <col min="9498" max="9498" width="13" style="92" customWidth="1"/>
    <col min="9499" max="9499" width="12.109375" style="92" customWidth="1"/>
    <col min="9500" max="9500" width="14.109375" style="92" customWidth="1"/>
    <col min="9501" max="9501" width="18" style="92" customWidth="1"/>
    <col min="9502" max="9502" width="12.6640625" style="92" customWidth="1"/>
    <col min="9503" max="9506" width="9.109375" style="92"/>
    <col min="9507" max="9507" width="19.33203125" style="92" customWidth="1"/>
    <col min="9508" max="9508" width="8.33203125" style="92" customWidth="1"/>
    <col min="9509" max="9509" width="7.33203125" style="92" customWidth="1"/>
    <col min="9510" max="9510" width="11.6640625" style="92" customWidth="1"/>
    <col min="9511" max="9513" width="9.109375" style="92"/>
    <col min="9514" max="9514" width="15" style="92" customWidth="1"/>
    <col min="9515" max="9738" width="9.109375" style="92"/>
    <col min="9739" max="9739" width="8.33203125" style="92" customWidth="1"/>
    <col min="9740" max="9740" width="51.6640625" style="92" customWidth="1"/>
    <col min="9741" max="9741" width="0" style="92" hidden="1" customWidth="1"/>
    <col min="9742" max="9742" width="16.88671875" style="92" customWidth="1"/>
    <col min="9743" max="9743" width="23.33203125" style="92" bestFit="1" customWidth="1"/>
    <col min="9744" max="9744" width="27.5546875" style="92" bestFit="1" customWidth="1"/>
    <col min="9745" max="9745" width="16.6640625" style="92" customWidth="1"/>
    <col min="9746" max="9746" width="16.88671875" style="92" bestFit="1" customWidth="1"/>
    <col min="9747" max="9747" width="22.109375" style="92" bestFit="1" customWidth="1"/>
    <col min="9748" max="9748" width="14.33203125" style="92" customWidth="1"/>
    <col min="9749" max="9749" width="12.88671875" style="92" bestFit="1" customWidth="1"/>
    <col min="9750" max="9750" width="12.33203125" style="92" customWidth="1"/>
    <col min="9751" max="9751" width="13.88671875" style="92" customWidth="1"/>
    <col min="9752" max="9752" width="8.44140625" style="92" customWidth="1"/>
    <col min="9753" max="9753" width="9.6640625" style="92" customWidth="1"/>
    <col min="9754" max="9754" width="13" style="92" customWidth="1"/>
    <col min="9755" max="9755" width="12.109375" style="92" customWidth="1"/>
    <col min="9756" max="9756" width="14.109375" style="92" customWidth="1"/>
    <col min="9757" max="9757" width="18" style="92" customWidth="1"/>
    <col min="9758" max="9758" width="12.6640625" style="92" customWidth="1"/>
    <col min="9759" max="9762" width="9.109375" style="92"/>
    <col min="9763" max="9763" width="19.33203125" style="92" customWidth="1"/>
    <col min="9764" max="9764" width="8.33203125" style="92" customWidth="1"/>
    <col min="9765" max="9765" width="7.33203125" style="92" customWidth="1"/>
    <col min="9766" max="9766" width="11.6640625" style="92" customWidth="1"/>
    <col min="9767" max="9769" width="9.109375" style="92"/>
    <col min="9770" max="9770" width="15" style="92" customWidth="1"/>
    <col min="9771" max="9994" width="9.109375" style="92"/>
    <col min="9995" max="9995" width="8.33203125" style="92" customWidth="1"/>
    <col min="9996" max="9996" width="51.6640625" style="92" customWidth="1"/>
    <col min="9997" max="9997" width="0" style="92" hidden="1" customWidth="1"/>
    <col min="9998" max="9998" width="16.88671875" style="92" customWidth="1"/>
    <col min="9999" max="9999" width="23.33203125" style="92" bestFit="1" customWidth="1"/>
    <col min="10000" max="10000" width="27.5546875" style="92" bestFit="1" customWidth="1"/>
    <col min="10001" max="10001" width="16.6640625" style="92" customWidth="1"/>
    <col min="10002" max="10002" width="16.88671875" style="92" bestFit="1" customWidth="1"/>
    <col min="10003" max="10003" width="22.109375" style="92" bestFit="1" customWidth="1"/>
    <col min="10004" max="10004" width="14.33203125" style="92" customWidth="1"/>
    <col min="10005" max="10005" width="12.88671875" style="92" bestFit="1" customWidth="1"/>
    <col min="10006" max="10006" width="12.33203125" style="92" customWidth="1"/>
    <col min="10007" max="10007" width="13.88671875" style="92" customWidth="1"/>
    <col min="10008" max="10008" width="8.44140625" style="92" customWidth="1"/>
    <col min="10009" max="10009" width="9.6640625" style="92" customWidth="1"/>
    <col min="10010" max="10010" width="13" style="92" customWidth="1"/>
    <col min="10011" max="10011" width="12.109375" style="92" customWidth="1"/>
    <col min="10012" max="10012" width="14.109375" style="92" customWidth="1"/>
    <col min="10013" max="10013" width="18" style="92" customWidth="1"/>
    <col min="10014" max="10014" width="12.6640625" style="92" customWidth="1"/>
    <col min="10015" max="10018" width="9.109375" style="92"/>
    <col min="10019" max="10019" width="19.33203125" style="92" customWidth="1"/>
    <col min="10020" max="10020" width="8.33203125" style="92" customWidth="1"/>
    <col min="10021" max="10021" width="7.33203125" style="92" customWidth="1"/>
    <col min="10022" max="10022" width="11.6640625" style="92" customWidth="1"/>
    <col min="10023" max="10025" width="9.109375" style="92"/>
    <col min="10026" max="10026" width="15" style="92" customWidth="1"/>
    <col min="10027" max="10250" width="9.109375" style="92"/>
    <col min="10251" max="10251" width="8.33203125" style="92" customWidth="1"/>
    <col min="10252" max="10252" width="51.6640625" style="92" customWidth="1"/>
    <col min="10253" max="10253" width="0" style="92" hidden="1" customWidth="1"/>
    <col min="10254" max="10254" width="16.88671875" style="92" customWidth="1"/>
    <col min="10255" max="10255" width="23.33203125" style="92" bestFit="1" customWidth="1"/>
    <col min="10256" max="10256" width="27.5546875" style="92" bestFit="1" customWidth="1"/>
    <col min="10257" max="10257" width="16.6640625" style="92" customWidth="1"/>
    <col min="10258" max="10258" width="16.88671875" style="92" bestFit="1" customWidth="1"/>
    <col min="10259" max="10259" width="22.109375" style="92" bestFit="1" customWidth="1"/>
    <col min="10260" max="10260" width="14.33203125" style="92" customWidth="1"/>
    <col min="10261" max="10261" width="12.88671875" style="92" bestFit="1" customWidth="1"/>
    <col min="10262" max="10262" width="12.33203125" style="92" customWidth="1"/>
    <col min="10263" max="10263" width="13.88671875" style="92" customWidth="1"/>
    <col min="10264" max="10264" width="8.44140625" style="92" customWidth="1"/>
    <col min="10265" max="10265" width="9.6640625" style="92" customWidth="1"/>
    <col min="10266" max="10266" width="13" style="92" customWidth="1"/>
    <col min="10267" max="10267" width="12.109375" style="92" customWidth="1"/>
    <col min="10268" max="10268" width="14.109375" style="92" customWidth="1"/>
    <col min="10269" max="10269" width="18" style="92" customWidth="1"/>
    <col min="10270" max="10270" width="12.6640625" style="92" customWidth="1"/>
    <col min="10271" max="10274" width="9.109375" style="92"/>
    <col min="10275" max="10275" width="19.33203125" style="92" customWidth="1"/>
    <col min="10276" max="10276" width="8.33203125" style="92" customWidth="1"/>
    <col min="10277" max="10277" width="7.33203125" style="92" customWidth="1"/>
    <col min="10278" max="10278" width="11.6640625" style="92" customWidth="1"/>
    <col min="10279" max="10281" width="9.109375" style="92"/>
    <col min="10282" max="10282" width="15" style="92" customWidth="1"/>
    <col min="10283" max="10506" width="9.109375" style="92"/>
    <col min="10507" max="10507" width="8.33203125" style="92" customWidth="1"/>
    <col min="10508" max="10508" width="51.6640625" style="92" customWidth="1"/>
    <col min="10509" max="10509" width="0" style="92" hidden="1" customWidth="1"/>
    <col min="10510" max="10510" width="16.88671875" style="92" customWidth="1"/>
    <col min="10511" max="10511" width="23.33203125" style="92" bestFit="1" customWidth="1"/>
    <col min="10512" max="10512" width="27.5546875" style="92" bestFit="1" customWidth="1"/>
    <col min="10513" max="10513" width="16.6640625" style="92" customWidth="1"/>
    <col min="10514" max="10514" width="16.88671875" style="92" bestFit="1" customWidth="1"/>
    <col min="10515" max="10515" width="22.109375" style="92" bestFit="1" customWidth="1"/>
    <col min="10516" max="10516" width="14.33203125" style="92" customWidth="1"/>
    <col min="10517" max="10517" width="12.88671875" style="92" bestFit="1" customWidth="1"/>
    <col min="10518" max="10518" width="12.33203125" style="92" customWidth="1"/>
    <col min="10519" max="10519" width="13.88671875" style="92" customWidth="1"/>
    <col min="10520" max="10520" width="8.44140625" style="92" customWidth="1"/>
    <col min="10521" max="10521" width="9.6640625" style="92" customWidth="1"/>
    <col min="10522" max="10522" width="13" style="92" customWidth="1"/>
    <col min="10523" max="10523" width="12.109375" style="92" customWidth="1"/>
    <col min="10524" max="10524" width="14.109375" style="92" customWidth="1"/>
    <col min="10525" max="10525" width="18" style="92" customWidth="1"/>
    <col min="10526" max="10526" width="12.6640625" style="92" customWidth="1"/>
    <col min="10527" max="10530" width="9.109375" style="92"/>
    <col min="10531" max="10531" width="19.33203125" style="92" customWidth="1"/>
    <col min="10532" max="10532" width="8.33203125" style="92" customWidth="1"/>
    <col min="10533" max="10533" width="7.33203125" style="92" customWidth="1"/>
    <col min="10534" max="10534" width="11.6640625" style="92" customWidth="1"/>
    <col min="10535" max="10537" width="9.109375" style="92"/>
    <col min="10538" max="10538" width="15" style="92" customWidth="1"/>
    <col min="10539" max="10762" width="9.109375" style="92"/>
    <col min="10763" max="10763" width="8.33203125" style="92" customWidth="1"/>
    <col min="10764" max="10764" width="51.6640625" style="92" customWidth="1"/>
    <col min="10765" max="10765" width="0" style="92" hidden="1" customWidth="1"/>
    <col min="10766" max="10766" width="16.88671875" style="92" customWidth="1"/>
    <col min="10767" max="10767" width="23.33203125" style="92" bestFit="1" customWidth="1"/>
    <col min="10768" max="10768" width="27.5546875" style="92" bestFit="1" customWidth="1"/>
    <col min="10769" max="10769" width="16.6640625" style="92" customWidth="1"/>
    <col min="10770" max="10770" width="16.88671875" style="92" bestFit="1" customWidth="1"/>
    <col min="10771" max="10771" width="22.109375" style="92" bestFit="1" customWidth="1"/>
    <col min="10772" max="10772" width="14.33203125" style="92" customWidth="1"/>
    <col min="10773" max="10773" width="12.88671875" style="92" bestFit="1" customWidth="1"/>
    <col min="10774" max="10774" width="12.33203125" style="92" customWidth="1"/>
    <col min="10775" max="10775" width="13.88671875" style="92" customWidth="1"/>
    <col min="10776" max="10776" width="8.44140625" style="92" customWidth="1"/>
    <col min="10777" max="10777" width="9.6640625" style="92" customWidth="1"/>
    <col min="10778" max="10778" width="13" style="92" customWidth="1"/>
    <col min="10779" max="10779" width="12.109375" style="92" customWidth="1"/>
    <col min="10780" max="10780" width="14.109375" style="92" customWidth="1"/>
    <col min="10781" max="10781" width="18" style="92" customWidth="1"/>
    <col min="10782" max="10782" width="12.6640625" style="92" customWidth="1"/>
    <col min="10783" max="10786" width="9.109375" style="92"/>
    <col min="10787" max="10787" width="19.33203125" style="92" customWidth="1"/>
    <col min="10788" max="10788" width="8.33203125" style="92" customWidth="1"/>
    <col min="10789" max="10789" width="7.33203125" style="92" customWidth="1"/>
    <col min="10790" max="10790" width="11.6640625" style="92" customWidth="1"/>
    <col min="10791" max="10793" width="9.109375" style="92"/>
    <col min="10794" max="10794" width="15" style="92" customWidth="1"/>
    <col min="10795" max="11018" width="9.109375" style="92"/>
    <col min="11019" max="11019" width="8.33203125" style="92" customWidth="1"/>
    <col min="11020" max="11020" width="51.6640625" style="92" customWidth="1"/>
    <col min="11021" max="11021" width="0" style="92" hidden="1" customWidth="1"/>
    <col min="11022" max="11022" width="16.88671875" style="92" customWidth="1"/>
    <col min="11023" max="11023" width="23.33203125" style="92" bestFit="1" customWidth="1"/>
    <col min="11024" max="11024" width="27.5546875" style="92" bestFit="1" customWidth="1"/>
    <col min="11025" max="11025" width="16.6640625" style="92" customWidth="1"/>
    <col min="11026" max="11026" width="16.88671875" style="92" bestFit="1" customWidth="1"/>
    <col min="11027" max="11027" width="22.109375" style="92" bestFit="1" customWidth="1"/>
    <col min="11028" max="11028" width="14.33203125" style="92" customWidth="1"/>
    <col min="11029" max="11029" width="12.88671875" style="92" bestFit="1" customWidth="1"/>
    <col min="11030" max="11030" width="12.33203125" style="92" customWidth="1"/>
    <col min="11031" max="11031" width="13.88671875" style="92" customWidth="1"/>
    <col min="11032" max="11032" width="8.44140625" style="92" customWidth="1"/>
    <col min="11033" max="11033" width="9.6640625" style="92" customWidth="1"/>
    <col min="11034" max="11034" width="13" style="92" customWidth="1"/>
    <col min="11035" max="11035" width="12.109375" style="92" customWidth="1"/>
    <col min="11036" max="11036" width="14.109375" style="92" customWidth="1"/>
    <col min="11037" max="11037" width="18" style="92" customWidth="1"/>
    <col min="11038" max="11038" width="12.6640625" style="92" customWidth="1"/>
    <col min="11039" max="11042" width="9.109375" style="92"/>
    <col min="11043" max="11043" width="19.33203125" style="92" customWidth="1"/>
    <col min="11044" max="11044" width="8.33203125" style="92" customWidth="1"/>
    <col min="11045" max="11045" width="7.33203125" style="92" customWidth="1"/>
    <col min="11046" max="11046" width="11.6640625" style="92" customWidth="1"/>
    <col min="11047" max="11049" width="9.109375" style="92"/>
    <col min="11050" max="11050" width="15" style="92" customWidth="1"/>
    <col min="11051" max="11274" width="9.109375" style="92"/>
    <col min="11275" max="11275" width="8.33203125" style="92" customWidth="1"/>
    <col min="11276" max="11276" width="51.6640625" style="92" customWidth="1"/>
    <col min="11277" max="11277" width="0" style="92" hidden="1" customWidth="1"/>
    <col min="11278" max="11278" width="16.88671875" style="92" customWidth="1"/>
    <col min="11279" max="11279" width="23.33203125" style="92" bestFit="1" customWidth="1"/>
    <col min="11280" max="11280" width="27.5546875" style="92" bestFit="1" customWidth="1"/>
    <col min="11281" max="11281" width="16.6640625" style="92" customWidth="1"/>
    <col min="11282" max="11282" width="16.88671875" style="92" bestFit="1" customWidth="1"/>
    <col min="11283" max="11283" width="22.109375" style="92" bestFit="1" customWidth="1"/>
    <col min="11284" max="11284" width="14.33203125" style="92" customWidth="1"/>
    <col min="11285" max="11285" width="12.88671875" style="92" bestFit="1" customWidth="1"/>
    <col min="11286" max="11286" width="12.33203125" style="92" customWidth="1"/>
    <col min="11287" max="11287" width="13.88671875" style="92" customWidth="1"/>
    <col min="11288" max="11288" width="8.44140625" style="92" customWidth="1"/>
    <col min="11289" max="11289" width="9.6640625" style="92" customWidth="1"/>
    <col min="11290" max="11290" width="13" style="92" customWidth="1"/>
    <col min="11291" max="11291" width="12.109375" style="92" customWidth="1"/>
    <col min="11292" max="11292" width="14.109375" style="92" customWidth="1"/>
    <col min="11293" max="11293" width="18" style="92" customWidth="1"/>
    <col min="11294" max="11294" width="12.6640625" style="92" customWidth="1"/>
    <col min="11295" max="11298" width="9.109375" style="92"/>
    <col min="11299" max="11299" width="19.33203125" style="92" customWidth="1"/>
    <col min="11300" max="11300" width="8.33203125" style="92" customWidth="1"/>
    <col min="11301" max="11301" width="7.33203125" style="92" customWidth="1"/>
    <col min="11302" max="11302" width="11.6640625" style="92" customWidth="1"/>
    <col min="11303" max="11305" width="9.109375" style="92"/>
    <col min="11306" max="11306" width="15" style="92" customWidth="1"/>
    <col min="11307" max="11530" width="9.109375" style="92"/>
    <col min="11531" max="11531" width="8.33203125" style="92" customWidth="1"/>
    <col min="11532" max="11532" width="51.6640625" style="92" customWidth="1"/>
    <col min="11533" max="11533" width="0" style="92" hidden="1" customWidth="1"/>
    <col min="11534" max="11534" width="16.88671875" style="92" customWidth="1"/>
    <col min="11535" max="11535" width="23.33203125" style="92" bestFit="1" customWidth="1"/>
    <col min="11536" max="11536" width="27.5546875" style="92" bestFit="1" customWidth="1"/>
    <col min="11537" max="11537" width="16.6640625" style="92" customWidth="1"/>
    <col min="11538" max="11538" width="16.88671875" style="92" bestFit="1" customWidth="1"/>
    <col min="11539" max="11539" width="22.109375" style="92" bestFit="1" customWidth="1"/>
    <col min="11540" max="11540" width="14.33203125" style="92" customWidth="1"/>
    <col min="11541" max="11541" width="12.88671875" style="92" bestFit="1" customWidth="1"/>
    <col min="11542" max="11542" width="12.33203125" style="92" customWidth="1"/>
    <col min="11543" max="11543" width="13.88671875" style="92" customWidth="1"/>
    <col min="11544" max="11544" width="8.44140625" style="92" customWidth="1"/>
    <col min="11545" max="11545" width="9.6640625" style="92" customWidth="1"/>
    <col min="11546" max="11546" width="13" style="92" customWidth="1"/>
    <col min="11547" max="11547" width="12.109375" style="92" customWidth="1"/>
    <col min="11548" max="11548" width="14.109375" style="92" customWidth="1"/>
    <col min="11549" max="11549" width="18" style="92" customWidth="1"/>
    <col min="11550" max="11550" width="12.6640625" style="92" customWidth="1"/>
    <col min="11551" max="11554" width="9.109375" style="92"/>
    <col min="11555" max="11555" width="19.33203125" style="92" customWidth="1"/>
    <col min="11556" max="11556" width="8.33203125" style="92" customWidth="1"/>
    <col min="11557" max="11557" width="7.33203125" style="92" customWidth="1"/>
    <col min="11558" max="11558" width="11.6640625" style="92" customWidth="1"/>
    <col min="11559" max="11561" width="9.109375" style="92"/>
    <col min="11562" max="11562" width="15" style="92" customWidth="1"/>
    <col min="11563" max="11786" width="9.109375" style="92"/>
    <col min="11787" max="11787" width="8.33203125" style="92" customWidth="1"/>
    <col min="11788" max="11788" width="51.6640625" style="92" customWidth="1"/>
    <col min="11789" max="11789" width="0" style="92" hidden="1" customWidth="1"/>
    <col min="11790" max="11790" width="16.88671875" style="92" customWidth="1"/>
    <col min="11791" max="11791" width="23.33203125" style="92" bestFit="1" customWidth="1"/>
    <col min="11792" max="11792" width="27.5546875" style="92" bestFit="1" customWidth="1"/>
    <col min="11793" max="11793" width="16.6640625" style="92" customWidth="1"/>
    <col min="11794" max="11794" width="16.88671875" style="92" bestFit="1" customWidth="1"/>
    <col min="11795" max="11795" width="22.109375" style="92" bestFit="1" customWidth="1"/>
    <col min="11796" max="11796" width="14.33203125" style="92" customWidth="1"/>
    <col min="11797" max="11797" width="12.88671875" style="92" bestFit="1" customWidth="1"/>
    <col min="11798" max="11798" width="12.33203125" style="92" customWidth="1"/>
    <col min="11799" max="11799" width="13.88671875" style="92" customWidth="1"/>
    <col min="11800" max="11800" width="8.44140625" style="92" customWidth="1"/>
    <col min="11801" max="11801" width="9.6640625" style="92" customWidth="1"/>
    <col min="11802" max="11802" width="13" style="92" customWidth="1"/>
    <col min="11803" max="11803" width="12.109375" style="92" customWidth="1"/>
    <col min="11804" max="11804" width="14.109375" style="92" customWidth="1"/>
    <col min="11805" max="11805" width="18" style="92" customWidth="1"/>
    <col min="11806" max="11806" width="12.6640625" style="92" customWidth="1"/>
    <col min="11807" max="11810" width="9.109375" style="92"/>
    <col min="11811" max="11811" width="19.33203125" style="92" customWidth="1"/>
    <col min="11812" max="11812" width="8.33203125" style="92" customWidth="1"/>
    <col min="11813" max="11813" width="7.33203125" style="92" customWidth="1"/>
    <col min="11814" max="11814" width="11.6640625" style="92" customWidth="1"/>
    <col min="11815" max="11817" width="9.109375" style="92"/>
    <col min="11818" max="11818" width="15" style="92" customWidth="1"/>
    <col min="11819" max="12042" width="9.109375" style="92"/>
    <col min="12043" max="12043" width="8.33203125" style="92" customWidth="1"/>
    <col min="12044" max="12044" width="51.6640625" style="92" customWidth="1"/>
    <col min="12045" max="12045" width="0" style="92" hidden="1" customWidth="1"/>
    <col min="12046" max="12046" width="16.88671875" style="92" customWidth="1"/>
    <col min="12047" max="12047" width="23.33203125" style="92" bestFit="1" customWidth="1"/>
    <col min="12048" max="12048" width="27.5546875" style="92" bestFit="1" customWidth="1"/>
    <col min="12049" max="12049" width="16.6640625" style="92" customWidth="1"/>
    <col min="12050" max="12050" width="16.88671875" style="92" bestFit="1" customWidth="1"/>
    <col min="12051" max="12051" width="22.109375" style="92" bestFit="1" customWidth="1"/>
    <col min="12052" max="12052" width="14.33203125" style="92" customWidth="1"/>
    <col min="12053" max="12053" width="12.88671875" style="92" bestFit="1" customWidth="1"/>
    <col min="12054" max="12054" width="12.33203125" style="92" customWidth="1"/>
    <col min="12055" max="12055" width="13.88671875" style="92" customWidth="1"/>
    <col min="12056" max="12056" width="8.44140625" style="92" customWidth="1"/>
    <col min="12057" max="12057" width="9.6640625" style="92" customWidth="1"/>
    <col min="12058" max="12058" width="13" style="92" customWidth="1"/>
    <col min="12059" max="12059" width="12.109375" style="92" customWidth="1"/>
    <col min="12060" max="12060" width="14.109375" style="92" customWidth="1"/>
    <col min="12061" max="12061" width="18" style="92" customWidth="1"/>
    <col min="12062" max="12062" width="12.6640625" style="92" customWidth="1"/>
    <col min="12063" max="12066" width="9.109375" style="92"/>
    <col min="12067" max="12067" width="19.33203125" style="92" customWidth="1"/>
    <col min="12068" max="12068" width="8.33203125" style="92" customWidth="1"/>
    <col min="12069" max="12069" width="7.33203125" style="92" customWidth="1"/>
    <col min="12070" max="12070" width="11.6640625" style="92" customWidth="1"/>
    <col min="12071" max="12073" width="9.109375" style="92"/>
    <col min="12074" max="12074" width="15" style="92" customWidth="1"/>
    <col min="12075" max="12298" width="9.109375" style="92"/>
    <col min="12299" max="12299" width="8.33203125" style="92" customWidth="1"/>
    <col min="12300" max="12300" width="51.6640625" style="92" customWidth="1"/>
    <col min="12301" max="12301" width="0" style="92" hidden="1" customWidth="1"/>
    <col min="12302" max="12302" width="16.88671875" style="92" customWidth="1"/>
    <col min="12303" max="12303" width="23.33203125" style="92" bestFit="1" customWidth="1"/>
    <col min="12304" max="12304" width="27.5546875" style="92" bestFit="1" customWidth="1"/>
    <col min="12305" max="12305" width="16.6640625" style="92" customWidth="1"/>
    <col min="12306" max="12306" width="16.88671875" style="92" bestFit="1" customWidth="1"/>
    <col min="12307" max="12307" width="22.109375" style="92" bestFit="1" customWidth="1"/>
    <col min="12308" max="12308" width="14.33203125" style="92" customWidth="1"/>
    <col min="12309" max="12309" width="12.88671875" style="92" bestFit="1" customWidth="1"/>
    <col min="12310" max="12310" width="12.33203125" style="92" customWidth="1"/>
    <col min="12311" max="12311" width="13.88671875" style="92" customWidth="1"/>
    <col min="12312" max="12312" width="8.44140625" style="92" customWidth="1"/>
    <col min="12313" max="12313" width="9.6640625" style="92" customWidth="1"/>
    <col min="12314" max="12314" width="13" style="92" customWidth="1"/>
    <col min="12315" max="12315" width="12.109375" style="92" customWidth="1"/>
    <col min="12316" max="12316" width="14.109375" style="92" customWidth="1"/>
    <col min="12317" max="12317" width="18" style="92" customWidth="1"/>
    <col min="12318" max="12318" width="12.6640625" style="92" customWidth="1"/>
    <col min="12319" max="12322" width="9.109375" style="92"/>
    <col min="12323" max="12323" width="19.33203125" style="92" customWidth="1"/>
    <col min="12324" max="12324" width="8.33203125" style="92" customWidth="1"/>
    <col min="12325" max="12325" width="7.33203125" style="92" customWidth="1"/>
    <col min="12326" max="12326" width="11.6640625" style="92" customWidth="1"/>
    <col min="12327" max="12329" width="9.109375" style="92"/>
    <col min="12330" max="12330" width="15" style="92" customWidth="1"/>
    <col min="12331" max="12554" width="9.109375" style="92"/>
    <col min="12555" max="12555" width="8.33203125" style="92" customWidth="1"/>
    <col min="12556" max="12556" width="51.6640625" style="92" customWidth="1"/>
    <col min="12557" max="12557" width="0" style="92" hidden="1" customWidth="1"/>
    <col min="12558" max="12558" width="16.88671875" style="92" customWidth="1"/>
    <col min="12559" max="12559" width="23.33203125" style="92" bestFit="1" customWidth="1"/>
    <col min="12560" max="12560" width="27.5546875" style="92" bestFit="1" customWidth="1"/>
    <col min="12561" max="12561" width="16.6640625" style="92" customWidth="1"/>
    <col min="12562" max="12562" width="16.88671875" style="92" bestFit="1" customWidth="1"/>
    <col min="12563" max="12563" width="22.109375" style="92" bestFit="1" customWidth="1"/>
    <col min="12564" max="12564" width="14.33203125" style="92" customWidth="1"/>
    <col min="12565" max="12565" width="12.88671875" style="92" bestFit="1" customWidth="1"/>
    <col min="12566" max="12566" width="12.33203125" style="92" customWidth="1"/>
    <col min="12567" max="12567" width="13.88671875" style="92" customWidth="1"/>
    <col min="12568" max="12568" width="8.44140625" style="92" customWidth="1"/>
    <col min="12569" max="12569" width="9.6640625" style="92" customWidth="1"/>
    <col min="12570" max="12570" width="13" style="92" customWidth="1"/>
    <col min="12571" max="12571" width="12.109375" style="92" customWidth="1"/>
    <col min="12572" max="12572" width="14.109375" style="92" customWidth="1"/>
    <col min="12573" max="12573" width="18" style="92" customWidth="1"/>
    <col min="12574" max="12574" width="12.6640625" style="92" customWidth="1"/>
    <col min="12575" max="12578" width="9.109375" style="92"/>
    <col min="12579" max="12579" width="19.33203125" style="92" customWidth="1"/>
    <col min="12580" max="12580" width="8.33203125" style="92" customWidth="1"/>
    <col min="12581" max="12581" width="7.33203125" style="92" customWidth="1"/>
    <col min="12582" max="12582" width="11.6640625" style="92" customWidth="1"/>
    <col min="12583" max="12585" width="9.109375" style="92"/>
    <col min="12586" max="12586" width="15" style="92" customWidth="1"/>
    <col min="12587" max="12810" width="9.109375" style="92"/>
    <col min="12811" max="12811" width="8.33203125" style="92" customWidth="1"/>
    <col min="12812" max="12812" width="51.6640625" style="92" customWidth="1"/>
    <col min="12813" max="12813" width="0" style="92" hidden="1" customWidth="1"/>
    <col min="12814" max="12814" width="16.88671875" style="92" customWidth="1"/>
    <col min="12815" max="12815" width="23.33203125" style="92" bestFit="1" customWidth="1"/>
    <col min="12816" max="12816" width="27.5546875" style="92" bestFit="1" customWidth="1"/>
    <col min="12817" max="12817" width="16.6640625" style="92" customWidth="1"/>
    <col min="12818" max="12818" width="16.88671875" style="92" bestFit="1" customWidth="1"/>
    <col min="12819" max="12819" width="22.109375" style="92" bestFit="1" customWidth="1"/>
    <col min="12820" max="12820" width="14.33203125" style="92" customWidth="1"/>
    <col min="12821" max="12821" width="12.88671875" style="92" bestFit="1" customWidth="1"/>
    <col min="12822" max="12822" width="12.33203125" style="92" customWidth="1"/>
    <col min="12823" max="12823" width="13.88671875" style="92" customWidth="1"/>
    <col min="12824" max="12824" width="8.44140625" style="92" customWidth="1"/>
    <col min="12825" max="12825" width="9.6640625" style="92" customWidth="1"/>
    <col min="12826" max="12826" width="13" style="92" customWidth="1"/>
    <col min="12827" max="12827" width="12.109375" style="92" customWidth="1"/>
    <col min="12828" max="12828" width="14.109375" style="92" customWidth="1"/>
    <col min="12829" max="12829" width="18" style="92" customWidth="1"/>
    <col min="12830" max="12830" width="12.6640625" style="92" customWidth="1"/>
    <col min="12831" max="12834" width="9.109375" style="92"/>
    <col min="12835" max="12835" width="19.33203125" style="92" customWidth="1"/>
    <col min="12836" max="12836" width="8.33203125" style="92" customWidth="1"/>
    <col min="12837" max="12837" width="7.33203125" style="92" customWidth="1"/>
    <col min="12838" max="12838" width="11.6640625" style="92" customWidth="1"/>
    <col min="12839" max="12841" width="9.109375" style="92"/>
    <col min="12842" max="12842" width="15" style="92" customWidth="1"/>
    <col min="12843" max="13066" width="9.109375" style="92"/>
    <col min="13067" max="13067" width="8.33203125" style="92" customWidth="1"/>
    <col min="13068" max="13068" width="51.6640625" style="92" customWidth="1"/>
    <col min="13069" max="13069" width="0" style="92" hidden="1" customWidth="1"/>
    <col min="13070" max="13070" width="16.88671875" style="92" customWidth="1"/>
    <col min="13071" max="13071" width="23.33203125" style="92" bestFit="1" customWidth="1"/>
    <col min="13072" max="13072" width="27.5546875" style="92" bestFit="1" customWidth="1"/>
    <col min="13073" max="13073" width="16.6640625" style="92" customWidth="1"/>
    <col min="13074" max="13074" width="16.88671875" style="92" bestFit="1" customWidth="1"/>
    <col min="13075" max="13075" width="22.109375" style="92" bestFit="1" customWidth="1"/>
    <col min="13076" max="13076" width="14.33203125" style="92" customWidth="1"/>
    <col min="13077" max="13077" width="12.88671875" style="92" bestFit="1" customWidth="1"/>
    <col min="13078" max="13078" width="12.33203125" style="92" customWidth="1"/>
    <col min="13079" max="13079" width="13.88671875" style="92" customWidth="1"/>
    <col min="13080" max="13080" width="8.44140625" style="92" customWidth="1"/>
    <col min="13081" max="13081" width="9.6640625" style="92" customWidth="1"/>
    <col min="13082" max="13082" width="13" style="92" customWidth="1"/>
    <col min="13083" max="13083" width="12.109375" style="92" customWidth="1"/>
    <col min="13084" max="13084" width="14.109375" style="92" customWidth="1"/>
    <col min="13085" max="13085" width="18" style="92" customWidth="1"/>
    <col min="13086" max="13086" width="12.6640625" style="92" customWidth="1"/>
    <col min="13087" max="13090" width="9.109375" style="92"/>
    <col min="13091" max="13091" width="19.33203125" style="92" customWidth="1"/>
    <col min="13092" max="13092" width="8.33203125" style="92" customWidth="1"/>
    <col min="13093" max="13093" width="7.33203125" style="92" customWidth="1"/>
    <col min="13094" max="13094" width="11.6640625" style="92" customWidth="1"/>
    <col min="13095" max="13097" width="9.109375" style="92"/>
    <col min="13098" max="13098" width="15" style="92" customWidth="1"/>
    <col min="13099" max="13322" width="9.109375" style="92"/>
    <col min="13323" max="13323" width="8.33203125" style="92" customWidth="1"/>
    <col min="13324" max="13324" width="51.6640625" style="92" customWidth="1"/>
    <col min="13325" max="13325" width="0" style="92" hidden="1" customWidth="1"/>
    <col min="13326" max="13326" width="16.88671875" style="92" customWidth="1"/>
    <col min="13327" max="13327" width="23.33203125" style="92" bestFit="1" customWidth="1"/>
    <col min="13328" max="13328" width="27.5546875" style="92" bestFit="1" customWidth="1"/>
    <col min="13329" max="13329" width="16.6640625" style="92" customWidth="1"/>
    <col min="13330" max="13330" width="16.88671875" style="92" bestFit="1" customWidth="1"/>
    <col min="13331" max="13331" width="22.109375" style="92" bestFit="1" customWidth="1"/>
    <col min="13332" max="13332" width="14.33203125" style="92" customWidth="1"/>
    <col min="13333" max="13333" width="12.88671875" style="92" bestFit="1" customWidth="1"/>
    <col min="13334" max="13334" width="12.33203125" style="92" customWidth="1"/>
    <col min="13335" max="13335" width="13.88671875" style="92" customWidth="1"/>
    <col min="13336" max="13336" width="8.44140625" style="92" customWidth="1"/>
    <col min="13337" max="13337" width="9.6640625" style="92" customWidth="1"/>
    <col min="13338" max="13338" width="13" style="92" customWidth="1"/>
    <col min="13339" max="13339" width="12.109375" style="92" customWidth="1"/>
    <col min="13340" max="13340" width="14.109375" style="92" customWidth="1"/>
    <col min="13341" max="13341" width="18" style="92" customWidth="1"/>
    <col min="13342" max="13342" width="12.6640625" style="92" customWidth="1"/>
    <col min="13343" max="13346" width="9.109375" style="92"/>
    <col min="13347" max="13347" width="19.33203125" style="92" customWidth="1"/>
    <col min="13348" max="13348" width="8.33203125" style="92" customWidth="1"/>
    <col min="13349" max="13349" width="7.33203125" style="92" customWidth="1"/>
    <col min="13350" max="13350" width="11.6640625" style="92" customWidth="1"/>
    <col min="13351" max="13353" width="9.109375" style="92"/>
    <col min="13354" max="13354" width="15" style="92" customWidth="1"/>
    <col min="13355" max="13578" width="9.109375" style="92"/>
    <col min="13579" max="13579" width="8.33203125" style="92" customWidth="1"/>
    <col min="13580" max="13580" width="51.6640625" style="92" customWidth="1"/>
    <col min="13581" max="13581" width="0" style="92" hidden="1" customWidth="1"/>
    <col min="13582" max="13582" width="16.88671875" style="92" customWidth="1"/>
    <col min="13583" max="13583" width="23.33203125" style="92" bestFit="1" customWidth="1"/>
    <col min="13584" max="13584" width="27.5546875" style="92" bestFit="1" customWidth="1"/>
    <col min="13585" max="13585" width="16.6640625" style="92" customWidth="1"/>
    <col min="13586" max="13586" width="16.88671875" style="92" bestFit="1" customWidth="1"/>
    <col min="13587" max="13587" width="22.109375" style="92" bestFit="1" customWidth="1"/>
    <col min="13588" max="13588" width="14.33203125" style="92" customWidth="1"/>
    <col min="13589" max="13589" width="12.88671875" style="92" bestFit="1" customWidth="1"/>
    <col min="13590" max="13590" width="12.33203125" style="92" customWidth="1"/>
    <col min="13591" max="13591" width="13.88671875" style="92" customWidth="1"/>
    <col min="13592" max="13592" width="8.44140625" style="92" customWidth="1"/>
    <col min="13593" max="13593" width="9.6640625" style="92" customWidth="1"/>
    <col min="13594" max="13594" width="13" style="92" customWidth="1"/>
    <col min="13595" max="13595" width="12.109375" style="92" customWidth="1"/>
    <col min="13596" max="13596" width="14.109375" style="92" customWidth="1"/>
    <col min="13597" max="13597" width="18" style="92" customWidth="1"/>
    <col min="13598" max="13598" width="12.6640625" style="92" customWidth="1"/>
    <col min="13599" max="13602" width="9.109375" style="92"/>
    <col min="13603" max="13603" width="19.33203125" style="92" customWidth="1"/>
    <col min="13604" max="13604" width="8.33203125" style="92" customWidth="1"/>
    <col min="13605" max="13605" width="7.33203125" style="92" customWidth="1"/>
    <col min="13606" max="13606" width="11.6640625" style="92" customWidth="1"/>
    <col min="13607" max="13609" width="9.109375" style="92"/>
    <col min="13610" max="13610" width="15" style="92" customWidth="1"/>
    <col min="13611" max="13834" width="9.109375" style="92"/>
    <col min="13835" max="13835" width="8.33203125" style="92" customWidth="1"/>
    <col min="13836" max="13836" width="51.6640625" style="92" customWidth="1"/>
    <col min="13837" max="13837" width="0" style="92" hidden="1" customWidth="1"/>
    <col min="13838" max="13838" width="16.88671875" style="92" customWidth="1"/>
    <col min="13839" max="13839" width="23.33203125" style="92" bestFit="1" customWidth="1"/>
    <col min="13840" max="13840" width="27.5546875" style="92" bestFit="1" customWidth="1"/>
    <col min="13841" max="13841" width="16.6640625" style="92" customWidth="1"/>
    <col min="13842" max="13842" width="16.88671875" style="92" bestFit="1" customWidth="1"/>
    <col min="13843" max="13843" width="22.109375" style="92" bestFit="1" customWidth="1"/>
    <col min="13844" max="13844" width="14.33203125" style="92" customWidth="1"/>
    <col min="13845" max="13845" width="12.88671875" style="92" bestFit="1" customWidth="1"/>
    <col min="13846" max="13846" width="12.33203125" style="92" customWidth="1"/>
    <col min="13847" max="13847" width="13.88671875" style="92" customWidth="1"/>
    <col min="13848" max="13848" width="8.44140625" style="92" customWidth="1"/>
    <col min="13849" max="13849" width="9.6640625" style="92" customWidth="1"/>
    <col min="13850" max="13850" width="13" style="92" customWidth="1"/>
    <col min="13851" max="13851" width="12.109375" style="92" customWidth="1"/>
    <col min="13852" max="13852" width="14.109375" style="92" customWidth="1"/>
    <col min="13853" max="13853" width="18" style="92" customWidth="1"/>
    <col min="13854" max="13854" width="12.6640625" style="92" customWidth="1"/>
    <col min="13855" max="13858" width="9.109375" style="92"/>
    <col min="13859" max="13859" width="19.33203125" style="92" customWidth="1"/>
    <col min="13860" max="13860" width="8.33203125" style="92" customWidth="1"/>
    <col min="13861" max="13861" width="7.33203125" style="92" customWidth="1"/>
    <col min="13862" max="13862" width="11.6640625" style="92" customWidth="1"/>
    <col min="13863" max="13865" width="9.109375" style="92"/>
    <col min="13866" max="13866" width="15" style="92" customWidth="1"/>
    <col min="13867" max="14090" width="9.109375" style="92"/>
    <col min="14091" max="14091" width="8.33203125" style="92" customWidth="1"/>
    <col min="14092" max="14092" width="51.6640625" style="92" customWidth="1"/>
    <col min="14093" max="14093" width="0" style="92" hidden="1" customWidth="1"/>
    <col min="14094" max="14094" width="16.88671875" style="92" customWidth="1"/>
    <col min="14095" max="14095" width="23.33203125" style="92" bestFit="1" customWidth="1"/>
    <col min="14096" max="14096" width="27.5546875" style="92" bestFit="1" customWidth="1"/>
    <col min="14097" max="14097" width="16.6640625" style="92" customWidth="1"/>
    <col min="14098" max="14098" width="16.88671875" style="92" bestFit="1" customWidth="1"/>
    <col min="14099" max="14099" width="22.109375" style="92" bestFit="1" customWidth="1"/>
    <col min="14100" max="14100" width="14.33203125" style="92" customWidth="1"/>
    <col min="14101" max="14101" width="12.88671875" style="92" bestFit="1" customWidth="1"/>
    <col min="14102" max="14102" width="12.33203125" style="92" customWidth="1"/>
    <col min="14103" max="14103" width="13.88671875" style="92" customWidth="1"/>
    <col min="14104" max="14104" width="8.44140625" style="92" customWidth="1"/>
    <col min="14105" max="14105" width="9.6640625" style="92" customWidth="1"/>
    <col min="14106" max="14106" width="13" style="92" customWidth="1"/>
    <col min="14107" max="14107" width="12.109375" style="92" customWidth="1"/>
    <col min="14108" max="14108" width="14.109375" style="92" customWidth="1"/>
    <col min="14109" max="14109" width="18" style="92" customWidth="1"/>
    <col min="14110" max="14110" width="12.6640625" style="92" customWidth="1"/>
    <col min="14111" max="14114" width="9.109375" style="92"/>
    <col min="14115" max="14115" width="19.33203125" style="92" customWidth="1"/>
    <col min="14116" max="14116" width="8.33203125" style="92" customWidth="1"/>
    <col min="14117" max="14117" width="7.33203125" style="92" customWidth="1"/>
    <col min="14118" max="14118" width="11.6640625" style="92" customWidth="1"/>
    <col min="14119" max="14121" width="9.109375" style="92"/>
    <col min="14122" max="14122" width="15" style="92" customWidth="1"/>
    <col min="14123" max="14346" width="9.109375" style="92"/>
    <col min="14347" max="14347" width="8.33203125" style="92" customWidth="1"/>
    <col min="14348" max="14348" width="51.6640625" style="92" customWidth="1"/>
    <col min="14349" max="14349" width="0" style="92" hidden="1" customWidth="1"/>
    <col min="14350" max="14350" width="16.88671875" style="92" customWidth="1"/>
    <col min="14351" max="14351" width="23.33203125" style="92" bestFit="1" customWidth="1"/>
    <col min="14352" max="14352" width="27.5546875" style="92" bestFit="1" customWidth="1"/>
    <col min="14353" max="14353" width="16.6640625" style="92" customWidth="1"/>
    <col min="14354" max="14354" width="16.88671875" style="92" bestFit="1" customWidth="1"/>
    <col min="14355" max="14355" width="22.109375" style="92" bestFit="1" customWidth="1"/>
    <col min="14356" max="14356" width="14.33203125" style="92" customWidth="1"/>
    <col min="14357" max="14357" width="12.88671875" style="92" bestFit="1" customWidth="1"/>
    <col min="14358" max="14358" width="12.33203125" style="92" customWidth="1"/>
    <col min="14359" max="14359" width="13.88671875" style="92" customWidth="1"/>
    <col min="14360" max="14360" width="8.44140625" style="92" customWidth="1"/>
    <col min="14361" max="14361" width="9.6640625" style="92" customWidth="1"/>
    <col min="14362" max="14362" width="13" style="92" customWidth="1"/>
    <col min="14363" max="14363" width="12.109375" style="92" customWidth="1"/>
    <col min="14364" max="14364" width="14.109375" style="92" customWidth="1"/>
    <col min="14365" max="14365" width="18" style="92" customWidth="1"/>
    <col min="14366" max="14366" width="12.6640625" style="92" customWidth="1"/>
    <col min="14367" max="14370" width="9.109375" style="92"/>
    <col min="14371" max="14371" width="19.33203125" style="92" customWidth="1"/>
    <col min="14372" max="14372" width="8.33203125" style="92" customWidth="1"/>
    <col min="14373" max="14373" width="7.33203125" style="92" customWidth="1"/>
    <col min="14374" max="14374" width="11.6640625" style="92" customWidth="1"/>
    <col min="14375" max="14377" width="9.109375" style="92"/>
    <col min="14378" max="14378" width="15" style="92" customWidth="1"/>
    <col min="14379" max="14602" width="9.109375" style="92"/>
    <col min="14603" max="14603" width="8.33203125" style="92" customWidth="1"/>
    <col min="14604" max="14604" width="51.6640625" style="92" customWidth="1"/>
    <col min="14605" max="14605" width="0" style="92" hidden="1" customWidth="1"/>
    <col min="14606" max="14606" width="16.88671875" style="92" customWidth="1"/>
    <col min="14607" max="14607" width="23.33203125" style="92" bestFit="1" customWidth="1"/>
    <col min="14608" max="14608" width="27.5546875" style="92" bestFit="1" customWidth="1"/>
    <col min="14609" max="14609" width="16.6640625" style="92" customWidth="1"/>
    <col min="14610" max="14610" width="16.88671875" style="92" bestFit="1" customWidth="1"/>
    <col min="14611" max="14611" width="22.109375" style="92" bestFit="1" customWidth="1"/>
    <col min="14612" max="14612" width="14.33203125" style="92" customWidth="1"/>
    <col min="14613" max="14613" width="12.88671875" style="92" bestFit="1" customWidth="1"/>
    <col min="14614" max="14614" width="12.33203125" style="92" customWidth="1"/>
    <col min="14615" max="14615" width="13.88671875" style="92" customWidth="1"/>
    <col min="14616" max="14616" width="8.44140625" style="92" customWidth="1"/>
    <col min="14617" max="14617" width="9.6640625" style="92" customWidth="1"/>
    <col min="14618" max="14618" width="13" style="92" customWidth="1"/>
    <col min="14619" max="14619" width="12.109375" style="92" customWidth="1"/>
    <col min="14620" max="14620" width="14.109375" style="92" customWidth="1"/>
    <col min="14621" max="14621" width="18" style="92" customWidth="1"/>
    <col min="14622" max="14622" width="12.6640625" style="92" customWidth="1"/>
    <col min="14623" max="14626" width="9.109375" style="92"/>
    <col min="14627" max="14627" width="19.33203125" style="92" customWidth="1"/>
    <col min="14628" max="14628" width="8.33203125" style="92" customWidth="1"/>
    <col min="14629" max="14629" width="7.33203125" style="92" customWidth="1"/>
    <col min="14630" max="14630" width="11.6640625" style="92" customWidth="1"/>
    <col min="14631" max="14633" width="9.109375" style="92"/>
    <col min="14634" max="14634" width="15" style="92" customWidth="1"/>
    <col min="14635" max="14858" width="9.109375" style="92"/>
    <col min="14859" max="14859" width="8.33203125" style="92" customWidth="1"/>
    <col min="14860" max="14860" width="51.6640625" style="92" customWidth="1"/>
    <col min="14861" max="14861" width="0" style="92" hidden="1" customWidth="1"/>
    <col min="14862" max="14862" width="16.88671875" style="92" customWidth="1"/>
    <col min="14863" max="14863" width="23.33203125" style="92" bestFit="1" customWidth="1"/>
    <col min="14864" max="14864" width="27.5546875" style="92" bestFit="1" customWidth="1"/>
    <col min="14865" max="14865" width="16.6640625" style="92" customWidth="1"/>
    <col min="14866" max="14866" width="16.88671875" style="92" bestFit="1" customWidth="1"/>
    <col min="14867" max="14867" width="22.109375" style="92" bestFit="1" customWidth="1"/>
    <col min="14868" max="14868" width="14.33203125" style="92" customWidth="1"/>
    <col min="14869" max="14869" width="12.88671875" style="92" bestFit="1" customWidth="1"/>
    <col min="14870" max="14870" width="12.33203125" style="92" customWidth="1"/>
    <col min="14871" max="14871" width="13.88671875" style="92" customWidth="1"/>
    <col min="14872" max="14872" width="8.44140625" style="92" customWidth="1"/>
    <col min="14873" max="14873" width="9.6640625" style="92" customWidth="1"/>
    <col min="14874" max="14874" width="13" style="92" customWidth="1"/>
    <col min="14875" max="14875" width="12.109375" style="92" customWidth="1"/>
    <col min="14876" max="14876" width="14.109375" style="92" customWidth="1"/>
    <col min="14877" max="14877" width="18" style="92" customWidth="1"/>
    <col min="14878" max="14878" width="12.6640625" style="92" customWidth="1"/>
    <col min="14879" max="14882" width="9.109375" style="92"/>
    <col min="14883" max="14883" width="19.33203125" style="92" customWidth="1"/>
    <col min="14884" max="14884" width="8.33203125" style="92" customWidth="1"/>
    <col min="14885" max="14885" width="7.33203125" style="92" customWidth="1"/>
    <col min="14886" max="14886" width="11.6640625" style="92" customWidth="1"/>
    <col min="14887" max="14889" width="9.109375" style="92"/>
    <col min="14890" max="14890" width="15" style="92" customWidth="1"/>
    <col min="14891" max="15114" width="9.109375" style="92"/>
    <col min="15115" max="15115" width="8.33203125" style="92" customWidth="1"/>
    <col min="15116" max="15116" width="51.6640625" style="92" customWidth="1"/>
    <col min="15117" max="15117" width="0" style="92" hidden="1" customWidth="1"/>
    <col min="15118" max="15118" width="16.88671875" style="92" customWidth="1"/>
    <col min="15119" max="15119" width="23.33203125" style="92" bestFit="1" customWidth="1"/>
    <col min="15120" max="15120" width="27.5546875" style="92" bestFit="1" customWidth="1"/>
    <col min="15121" max="15121" width="16.6640625" style="92" customWidth="1"/>
    <col min="15122" max="15122" width="16.88671875" style="92" bestFit="1" customWidth="1"/>
    <col min="15123" max="15123" width="22.109375" style="92" bestFit="1" customWidth="1"/>
    <col min="15124" max="15124" width="14.33203125" style="92" customWidth="1"/>
    <col min="15125" max="15125" width="12.88671875" style="92" bestFit="1" customWidth="1"/>
    <col min="15126" max="15126" width="12.33203125" style="92" customWidth="1"/>
    <col min="15127" max="15127" width="13.88671875" style="92" customWidth="1"/>
    <col min="15128" max="15128" width="8.44140625" style="92" customWidth="1"/>
    <col min="15129" max="15129" width="9.6640625" style="92" customWidth="1"/>
    <col min="15130" max="15130" width="13" style="92" customWidth="1"/>
    <col min="15131" max="15131" width="12.109375" style="92" customWidth="1"/>
    <col min="15132" max="15132" width="14.109375" style="92" customWidth="1"/>
    <col min="15133" max="15133" width="18" style="92" customWidth="1"/>
    <col min="15134" max="15134" width="12.6640625" style="92" customWidth="1"/>
    <col min="15135" max="15138" width="9.109375" style="92"/>
    <col min="15139" max="15139" width="19.33203125" style="92" customWidth="1"/>
    <col min="15140" max="15140" width="8.33203125" style="92" customWidth="1"/>
    <col min="15141" max="15141" width="7.33203125" style="92" customWidth="1"/>
    <col min="15142" max="15142" width="11.6640625" style="92" customWidth="1"/>
    <col min="15143" max="15145" width="9.109375" style="92"/>
    <col min="15146" max="15146" width="15" style="92" customWidth="1"/>
    <col min="15147" max="15370" width="9.109375" style="92"/>
    <col min="15371" max="15371" width="8.33203125" style="92" customWidth="1"/>
    <col min="15372" max="15372" width="51.6640625" style="92" customWidth="1"/>
    <col min="15373" max="15373" width="0" style="92" hidden="1" customWidth="1"/>
    <col min="15374" max="15374" width="16.88671875" style="92" customWidth="1"/>
    <col min="15375" max="15375" width="23.33203125" style="92" bestFit="1" customWidth="1"/>
    <col min="15376" max="15376" width="27.5546875" style="92" bestFit="1" customWidth="1"/>
    <col min="15377" max="15377" width="16.6640625" style="92" customWidth="1"/>
    <col min="15378" max="15378" width="16.88671875" style="92" bestFit="1" customWidth="1"/>
    <col min="15379" max="15379" width="22.109375" style="92" bestFit="1" customWidth="1"/>
    <col min="15380" max="15380" width="14.33203125" style="92" customWidth="1"/>
    <col min="15381" max="15381" width="12.88671875" style="92" bestFit="1" customWidth="1"/>
    <col min="15382" max="15382" width="12.33203125" style="92" customWidth="1"/>
    <col min="15383" max="15383" width="13.88671875" style="92" customWidth="1"/>
    <col min="15384" max="15384" width="8.44140625" style="92" customWidth="1"/>
    <col min="15385" max="15385" width="9.6640625" style="92" customWidth="1"/>
    <col min="15386" max="15386" width="13" style="92" customWidth="1"/>
    <col min="15387" max="15387" width="12.109375" style="92" customWidth="1"/>
    <col min="15388" max="15388" width="14.109375" style="92" customWidth="1"/>
    <col min="15389" max="15389" width="18" style="92" customWidth="1"/>
    <col min="15390" max="15390" width="12.6640625" style="92" customWidth="1"/>
    <col min="15391" max="15394" width="9.109375" style="92"/>
    <col min="15395" max="15395" width="19.33203125" style="92" customWidth="1"/>
    <col min="15396" max="15396" width="8.33203125" style="92" customWidth="1"/>
    <col min="15397" max="15397" width="7.33203125" style="92" customWidth="1"/>
    <col min="15398" max="15398" width="11.6640625" style="92" customWidth="1"/>
    <col min="15399" max="15401" width="9.109375" style="92"/>
    <col min="15402" max="15402" width="15" style="92" customWidth="1"/>
    <col min="15403" max="15626" width="9.109375" style="92"/>
    <col min="15627" max="15627" width="8.33203125" style="92" customWidth="1"/>
    <col min="15628" max="15628" width="51.6640625" style="92" customWidth="1"/>
    <col min="15629" max="15629" width="0" style="92" hidden="1" customWidth="1"/>
    <col min="15630" max="15630" width="16.88671875" style="92" customWidth="1"/>
    <col min="15631" max="15631" width="23.33203125" style="92" bestFit="1" customWidth="1"/>
    <col min="15632" max="15632" width="27.5546875" style="92" bestFit="1" customWidth="1"/>
    <col min="15633" max="15633" width="16.6640625" style="92" customWidth="1"/>
    <col min="15634" max="15634" width="16.88671875" style="92" bestFit="1" customWidth="1"/>
    <col min="15635" max="15635" width="22.109375" style="92" bestFit="1" customWidth="1"/>
    <col min="15636" max="15636" width="14.33203125" style="92" customWidth="1"/>
    <col min="15637" max="15637" width="12.88671875" style="92" bestFit="1" customWidth="1"/>
    <col min="15638" max="15638" width="12.33203125" style="92" customWidth="1"/>
    <col min="15639" max="15639" width="13.88671875" style="92" customWidth="1"/>
    <col min="15640" max="15640" width="8.44140625" style="92" customWidth="1"/>
    <col min="15641" max="15641" width="9.6640625" style="92" customWidth="1"/>
    <col min="15642" max="15642" width="13" style="92" customWidth="1"/>
    <col min="15643" max="15643" width="12.109375" style="92" customWidth="1"/>
    <col min="15644" max="15644" width="14.109375" style="92" customWidth="1"/>
    <col min="15645" max="15645" width="18" style="92" customWidth="1"/>
    <col min="15646" max="15646" width="12.6640625" style="92" customWidth="1"/>
    <col min="15647" max="15650" width="9.109375" style="92"/>
    <col min="15651" max="15651" width="19.33203125" style="92" customWidth="1"/>
    <col min="15652" max="15652" width="8.33203125" style="92" customWidth="1"/>
    <col min="15653" max="15653" width="7.33203125" style="92" customWidth="1"/>
    <col min="15654" max="15654" width="11.6640625" style="92" customWidth="1"/>
    <col min="15655" max="15657" width="9.109375" style="92"/>
    <col min="15658" max="15658" width="15" style="92" customWidth="1"/>
    <col min="15659" max="15882" width="9.109375" style="92"/>
    <col min="15883" max="15883" width="8.33203125" style="92" customWidth="1"/>
    <col min="15884" max="15884" width="51.6640625" style="92" customWidth="1"/>
    <col min="15885" max="15885" width="0" style="92" hidden="1" customWidth="1"/>
    <col min="15886" max="15886" width="16.88671875" style="92" customWidth="1"/>
    <col min="15887" max="15887" width="23.33203125" style="92" bestFit="1" customWidth="1"/>
    <col min="15888" max="15888" width="27.5546875" style="92" bestFit="1" customWidth="1"/>
    <col min="15889" max="15889" width="16.6640625" style="92" customWidth="1"/>
    <col min="15890" max="15890" width="16.88671875" style="92" bestFit="1" customWidth="1"/>
    <col min="15891" max="15891" width="22.109375" style="92" bestFit="1" customWidth="1"/>
    <col min="15892" max="15892" width="14.33203125" style="92" customWidth="1"/>
    <col min="15893" max="15893" width="12.88671875" style="92" bestFit="1" customWidth="1"/>
    <col min="15894" max="15894" width="12.33203125" style="92" customWidth="1"/>
    <col min="15895" max="15895" width="13.88671875" style="92" customWidth="1"/>
    <col min="15896" max="15896" width="8.44140625" style="92" customWidth="1"/>
    <col min="15897" max="15897" width="9.6640625" style="92" customWidth="1"/>
    <col min="15898" max="15898" width="13" style="92" customWidth="1"/>
    <col min="15899" max="15899" width="12.109375" style="92" customWidth="1"/>
    <col min="15900" max="15900" width="14.109375" style="92" customWidth="1"/>
    <col min="15901" max="15901" width="18" style="92" customWidth="1"/>
    <col min="15902" max="15902" width="12.6640625" style="92" customWidth="1"/>
    <col min="15903" max="15906" width="9.109375" style="92"/>
    <col min="15907" max="15907" width="19.33203125" style="92" customWidth="1"/>
    <col min="15908" max="15908" width="8.33203125" style="92" customWidth="1"/>
    <col min="15909" max="15909" width="7.33203125" style="92" customWidth="1"/>
    <col min="15910" max="15910" width="11.6640625" style="92" customWidth="1"/>
    <col min="15911" max="15913" width="9.109375" style="92"/>
    <col min="15914" max="15914" width="15" style="92" customWidth="1"/>
    <col min="15915" max="16138" width="9.109375" style="92"/>
    <col min="16139" max="16139" width="8.33203125" style="92" customWidth="1"/>
    <col min="16140" max="16140" width="51.6640625" style="92" customWidth="1"/>
    <col min="16141" max="16141" width="0" style="92" hidden="1" customWidth="1"/>
    <col min="16142" max="16142" width="16.88671875" style="92" customWidth="1"/>
    <col min="16143" max="16143" width="23.33203125" style="92" bestFit="1" customWidth="1"/>
    <col min="16144" max="16144" width="27.5546875" style="92" bestFit="1" customWidth="1"/>
    <col min="16145" max="16145" width="16.6640625" style="92" customWidth="1"/>
    <col min="16146" max="16146" width="16.88671875" style="92" bestFit="1" customWidth="1"/>
    <col min="16147" max="16147" width="22.109375" style="92" bestFit="1" customWidth="1"/>
    <col min="16148" max="16148" width="14.33203125" style="92" customWidth="1"/>
    <col min="16149" max="16149" width="12.88671875" style="92" bestFit="1" customWidth="1"/>
    <col min="16150" max="16150" width="12.33203125" style="92" customWidth="1"/>
    <col min="16151" max="16151" width="13.88671875" style="92" customWidth="1"/>
    <col min="16152" max="16152" width="8.44140625" style="92" customWidth="1"/>
    <col min="16153" max="16153" width="9.6640625" style="92" customWidth="1"/>
    <col min="16154" max="16154" width="13" style="92" customWidth="1"/>
    <col min="16155" max="16155" width="12.109375" style="92" customWidth="1"/>
    <col min="16156" max="16156" width="14.109375" style="92" customWidth="1"/>
    <col min="16157" max="16157" width="18" style="92" customWidth="1"/>
    <col min="16158" max="16158" width="12.6640625" style="92" customWidth="1"/>
    <col min="16159" max="16162" width="9.109375" style="92"/>
    <col min="16163" max="16163" width="19.33203125" style="92" customWidth="1"/>
    <col min="16164" max="16164" width="8.33203125" style="92" customWidth="1"/>
    <col min="16165" max="16165" width="7.33203125" style="92" customWidth="1"/>
    <col min="16166" max="16166" width="11.6640625" style="92" customWidth="1"/>
    <col min="16167" max="16169" width="9.109375" style="92"/>
    <col min="16170" max="16170" width="15" style="92" customWidth="1"/>
    <col min="16171" max="16384" width="9.109375" style="92"/>
  </cols>
  <sheetData>
    <row r="1" spans="1:266" ht="15.6" x14ac:dyDescent="0.3">
      <c r="A1" s="91"/>
      <c r="B1" s="91"/>
      <c r="C1" s="91"/>
      <c r="D1" s="91"/>
      <c r="E1" s="91"/>
      <c r="F1" s="91"/>
      <c r="G1" s="91"/>
      <c r="H1" s="91"/>
      <c r="I1" s="91"/>
      <c r="M1" s="91"/>
      <c r="N1" s="91"/>
      <c r="O1" s="91"/>
      <c r="P1" s="91"/>
      <c r="R1" s="91"/>
      <c r="S1" s="91"/>
      <c r="T1" s="91"/>
      <c r="U1" s="91"/>
      <c r="Y1" s="91"/>
      <c r="Z1" s="91"/>
      <c r="AA1" s="91"/>
      <c r="AB1" s="91"/>
      <c r="AC1" s="65" t="s">
        <v>0</v>
      </c>
    </row>
    <row r="2" spans="1:266" ht="15.6" x14ac:dyDescent="0.3">
      <c r="A2" s="91"/>
      <c r="B2" s="91"/>
      <c r="E2" s="91"/>
      <c r="F2" s="91"/>
      <c r="G2" s="91"/>
      <c r="H2" s="91"/>
      <c r="I2" s="91"/>
      <c r="M2" s="91"/>
      <c r="N2" s="91"/>
      <c r="O2" s="91"/>
      <c r="P2" s="91"/>
      <c r="R2" s="91"/>
      <c r="S2" s="91"/>
      <c r="T2" s="91"/>
      <c r="U2" s="91"/>
      <c r="Y2" s="91"/>
      <c r="Z2" s="91"/>
      <c r="AA2" s="91"/>
      <c r="AB2" s="91"/>
      <c r="AC2" s="66" t="s">
        <v>47</v>
      </c>
    </row>
    <row r="3" spans="1:266" ht="9" customHeight="1" x14ac:dyDescent="0.25">
      <c r="A3" s="91"/>
      <c r="B3" s="91"/>
      <c r="E3" s="91"/>
      <c r="F3" s="91"/>
      <c r="G3" s="91"/>
      <c r="H3" s="91"/>
      <c r="I3" s="91"/>
      <c r="M3" s="91"/>
      <c r="N3" s="91"/>
      <c r="O3" s="91"/>
      <c r="P3" s="91"/>
      <c r="R3" s="91"/>
      <c r="S3" s="91"/>
      <c r="T3" s="91"/>
      <c r="U3" s="91"/>
      <c r="Y3" s="91"/>
      <c r="Z3" s="91"/>
      <c r="AA3" s="91"/>
      <c r="AB3" s="91"/>
    </row>
    <row r="4" spans="1:266" ht="15" x14ac:dyDescent="0.25">
      <c r="A4" s="91"/>
      <c r="B4" s="91"/>
      <c r="E4" s="91"/>
      <c r="F4" s="91"/>
      <c r="G4" s="91"/>
      <c r="H4" s="91"/>
      <c r="I4" s="91"/>
      <c r="M4" s="91"/>
      <c r="N4" s="91"/>
      <c r="O4" s="91"/>
      <c r="P4" s="91"/>
      <c r="R4" s="91"/>
      <c r="S4" s="91"/>
      <c r="T4" s="91"/>
      <c r="U4" s="91"/>
      <c r="Y4" s="91"/>
      <c r="Z4" s="91"/>
      <c r="AA4" s="91"/>
      <c r="AB4" s="91"/>
      <c r="AC4" s="93" t="s">
        <v>51</v>
      </c>
    </row>
    <row r="5" spans="1:266" ht="15" x14ac:dyDescent="0.25">
      <c r="A5" s="91"/>
      <c r="B5" s="91"/>
      <c r="E5" s="91"/>
      <c r="F5" s="91"/>
      <c r="G5" s="91"/>
      <c r="H5" s="91"/>
      <c r="I5" s="91"/>
      <c r="M5" s="91"/>
      <c r="N5" s="91"/>
      <c r="O5" s="91"/>
      <c r="P5" s="91"/>
      <c r="R5" s="91"/>
      <c r="S5" s="91"/>
      <c r="T5" s="91"/>
      <c r="U5" s="91"/>
      <c r="Y5" s="91"/>
      <c r="Z5" s="91"/>
      <c r="AA5" s="91"/>
      <c r="AB5" s="91"/>
      <c r="AC5" s="93" t="s">
        <v>52</v>
      </c>
    </row>
    <row r="6" spans="1:266" ht="15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66" ht="17.399999999999999" x14ac:dyDescent="0.3">
      <c r="A7" s="451" t="s">
        <v>1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51"/>
      <c r="V7" s="451"/>
      <c r="W7" s="451"/>
      <c r="X7" s="451"/>
      <c r="Y7" s="451"/>
      <c r="Z7" s="451"/>
      <c r="AA7" s="451"/>
      <c r="AB7" s="451"/>
      <c r="AC7" s="451"/>
    </row>
    <row r="8" spans="1:266" ht="17.399999999999999" x14ac:dyDescent="0.3">
      <c r="A8" s="451" t="s">
        <v>31</v>
      </c>
      <c r="B8" s="451"/>
      <c r="C8" s="451"/>
      <c r="D8" s="451"/>
      <c r="E8" s="451"/>
      <c r="F8" s="451"/>
      <c r="G8" s="451"/>
      <c r="H8" s="451"/>
      <c r="I8" s="451"/>
      <c r="J8" s="451"/>
      <c r="K8" s="451"/>
      <c r="L8" s="451"/>
      <c r="M8" s="451"/>
      <c r="N8" s="451"/>
      <c r="O8" s="451"/>
      <c r="P8" s="451"/>
      <c r="Q8" s="451"/>
      <c r="R8" s="451"/>
      <c r="S8" s="451"/>
      <c r="T8" s="451"/>
      <c r="U8" s="451"/>
      <c r="V8" s="451"/>
      <c r="W8" s="451"/>
      <c r="X8" s="451"/>
      <c r="Y8" s="451"/>
      <c r="Z8" s="451"/>
      <c r="AA8" s="451"/>
      <c r="AB8" s="451"/>
      <c r="AC8" s="451"/>
    </row>
    <row r="9" spans="1:266" ht="18" customHeight="1" x14ac:dyDescent="0.3">
      <c r="A9" s="451" t="e">
        <f>#REF!</f>
        <v>#REF!</v>
      </c>
      <c r="B9" s="451"/>
      <c r="C9" s="451"/>
      <c r="D9" s="451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  <c r="Q9" s="451"/>
      <c r="R9" s="451"/>
      <c r="S9" s="451"/>
      <c r="T9" s="451"/>
      <c r="U9" s="451"/>
      <c r="V9" s="451"/>
      <c r="W9" s="451"/>
      <c r="X9" s="451"/>
      <c r="Y9" s="451"/>
      <c r="Z9" s="451"/>
      <c r="AA9" s="451"/>
      <c r="AB9" s="451"/>
      <c r="AC9" s="451"/>
    </row>
    <row r="10" spans="1:266" ht="17.399999999999999" x14ac:dyDescent="0.3">
      <c r="A10" s="451" t="s">
        <v>48</v>
      </c>
      <c r="B10" s="451"/>
      <c r="C10" s="451"/>
      <c r="D10" s="451"/>
      <c r="E10" s="451"/>
      <c r="F10" s="451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51"/>
      <c r="T10" s="451"/>
      <c r="U10" s="451"/>
      <c r="V10" s="451"/>
      <c r="W10" s="451"/>
      <c r="X10" s="451"/>
      <c r="Y10" s="451"/>
      <c r="Z10" s="451"/>
      <c r="AA10" s="451"/>
      <c r="AB10" s="451"/>
      <c r="AC10" s="451"/>
    </row>
    <row r="11" spans="1:266" ht="17.399999999999999" x14ac:dyDescent="0.3">
      <c r="A11" s="451" t="e">
        <f>#REF!</f>
        <v>#REF!</v>
      </c>
      <c r="B11" s="451"/>
      <c r="C11" s="451"/>
      <c r="D11" s="451"/>
      <c r="E11" s="451"/>
      <c r="F11" s="451"/>
      <c r="G11" s="451"/>
      <c r="H11" s="451"/>
      <c r="I11" s="451"/>
      <c r="J11" s="451"/>
      <c r="K11" s="451"/>
      <c r="L11" s="451"/>
      <c r="M11" s="451"/>
      <c r="N11" s="451"/>
      <c r="O11" s="451"/>
      <c r="P11" s="451"/>
      <c r="Q11" s="451"/>
      <c r="R11" s="451"/>
      <c r="S11" s="451"/>
      <c r="T11" s="451"/>
      <c r="U11" s="451"/>
      <c r="V11" s="451"/>
      <c r="W11" s="451"/>
      <c r="X11" s="451"/>
      <c r="Y11" s="451"/>
      <c r="Z11" s="451"/>
      <c r="AA11" s="451"/>
      <c r="AB11" s="451"/>
      <c r="AC11" s="451"/>
    </row>
    <row r="12" spans="1:266" ht="17.399999999999999" x14ac:dyDescent="0.3">
      <c r="A12" s="451" t="s">
        <v>49</v>
      </c>
      <c r="B12" s="451"/>
      <c r="C12" s="451"/>
      <c r="D12" s="451"/>
      <c r="E12" s="451"/>
      <c r="F12" s="451"/>
      <c r="G12" s="451"/>
      <c r="H12" s="451"/>
      <c r="I12" s="451"/>
      <c r="J12" s="451"/>
      <c r="K12" s="451"/>
      <c r="L12" s="451"/>
      <c r="M12" s="451"/>
      <c r="N12" s="451"/>
      <c r="O12" s="451"/>
      <c r="P12" s="451"/>
      <c r="Q12" s="451"/>
      <c r="R12" s="451"/>
      <c r="S12" s="451"/>
      <c r="T12" s="451"/>
      <c r="U12" s="451"/>
      <c r="V12" s="451"/>
      <c r="W12" s="451"/>
      <c r="X12" s="451"/>
      <c r="Y12" s="451"/>
      <c r="Z12" s="451"/>
      <c r="AA12" s="451"/>
      <c r="AB12" s="451"/>
      <c r="AC12" s="451"/>
    </row>
    <row r="13" spans="1:266" ht="16.2" thickBot="1" x14ac:dyDescent="0.35">
      <c r="A13" s="2"/>
      <c r="B13" s="3"/>
      <c r="C13" s="4"/>
      <c r="D13" s="4"/>
      <c r="E13" s="56" t="s">
        <v>32</v>
      </c>
      <c r="F13" s="57">
        <v>104.16849999999999</v>
      </c>
      <c r="G13" s="57"/>
      <c r="H13" s="91"/>
      <c r="I13" s="91"/>
      <c r="M13" s="91"/>
      <c r="N13" s="91"/>
      <c r="O13" s="57"/>
      <c r="P13" s="91"/>
      <c r="Q13" s="5"/>
      <c r="U13" s="91"/>
      <c r="Y13" s="91"/>
      <c r="Z13" s="91"/>
      <c r="AA13" s="57"/>
      <c r="AB13" s="91"/>
      <c r="AC13" s="5" t="s">
        <v>61</v>
      </c>
      <c r="AD13" s="94"/>
      <c r="AE13" s="94"/>
      <c r="AF13" s="95"/>
      <c r="AG13" s="94"/>
      <c r="AO13" s="94"/>
      <c r="AP13" s="94"/>
      <c r="AQ13" s="94"/>
      <c r="AR13" s="94"/>
      <c r="AS13" s="94"/>
      <c r="AT13" s="94"/>
    </row>
    <row r="14" spans="1:266" ht="15.6" x14ac:dyDescent="0.25">
      <c r="A14" s="404" t="s">
        <v>2</v>
      </c>
      <c r="B14" s="407" t="s">
        <v>3</v>
      </c>
      <c r="C14" s="410" t="s">
        <v>33</v>
      </c>
      <c r="D14" s="411"/>
      <c r="E14" s="412"/>
      <c r="F14" s="419" t="s">
        <v>60</v>
      </c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20"/>
      <c r="R14" s="421" t="s">
        <v>63</v>
      </c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20"/>
      <c r="AD14" s="96"/>
      <c r="AE14" s="96"/>
      <c r="AF14" s="96"/>
      <c r="AG14" s="96"/>
      <c r="AH14" s="6"/>
      <c r="AI14" s="6"/>
      <c r="AJ14" s="6"/>
      <c r="AK14" s="6"/>
      <c r="AL14" s="97"/>
      <c r="AM14" s="98"/>
      <c r="AN14" s="98"/>
      <c r="AO14" s="7"/>
      <c r="AP14" s="96"/>
      <c r="AQ14" s="96"/>
      <c r="AR14" s="96"/>
      <c r="AS14" s="96"/>
      <c r="AT14" s="96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98"/>
      <c r="IG14" s="98"/>
      <c r="IH14" s="98"/>
      <c r="II14" s="98"/>
      <c r="IJ14" s="98"/>
      <c r="IK14" s="98"/>
      <c r="IL14" s="98"/>
      <c r="IM14" s="98"/>
      <c r="IN14" s="98"/>
      <c r="IO14" s="98"/>
      <c r="IP14" s="98"/>
      <c r="IQ14" s="98"/>
      <c r="IR14" s="98"/>
      <c r="IS14" s="98"/>
      <c r="IT14" s="98"/>
      <c r="IU14" s="98"/>
      <c r="IV14" s="98"/>
      <c r="IW14" s="98"/>
      <c r="IX14" s="98"/>
      <c r="IY14" s="98"/>
      <c r="IZ14" s="98"/>
      <c r="JA14" s="98"/>
      <c r="JB14" s="98"/>
      <c r="JC14" s="98"/>
      <c r="JD14" s="98"/>
      <c r="JE14" s="98"/>
      <c r="JF14" s="98"/>
    </row>
    <row r="15" spans="1:266" ht="24.75" customHeight="1" thickBot="1" x14ac:dyDescent="0.3">
      <c r="A15" s="405"/>
      <c r="B15" s="408"/>
      <c r="C15" s="413"/>
      <c r="D15" s="414"/>
      <c r="E15" s="415"/>
      <c r="F15" s="436" t="s">
        <v>34</v>
      </c>
      <c r="G15" s="436"/>
      <c r="H15" s="436"/>
      <c r="I15" s="436"/>
      <c r="J15" s="437"/>
      <c r="K15" s="438" t="s">
        <v>54</v>
      </c>
      <c r="L15" s="437"/>
      <c r="M15" s="438" t="s">
        <v>55</v>
      </c>
      <c r="N15" s="436"/>
      <c r="O15" s="436"/>
      <c r="P15" s="437"/>
      <c r="Q15" s="188"/>
      <c r="R15" s="439" t="s">
        <v>34</v>
      </c>
      <c r="S15" s="440"/>
      <c r="T15" s="440"/>
      <c r="U15" s="440"/>
      <c r="V15" s="441"/>
      <c r="W15" s="439" t="s">
        <v>54</v>
      </c>
      <c r="X15" s="441"/>
      <c r="Y15" s="422" t="s">
        <v>55</v>
      </c>
      <c r="Z15" s="423"/>
      <c r="AA15" s="423"/>
      <c r="AB15" s="424"/>
      <c r="AC15" s="55"/>
      <c r="AD15" s="96"/>
      <c r="AE15" s="96"/>
      <c r="AF15" s="96"/>
      <c r="AG15" s="96"/>
      <c r="AH15" s="6"/>
      <c r="AI15" s="6"/>
      <c r="AJ15" s="6"/>
      <c r="AK15" s="6"/>
      <c r="AL15" s="97"/>
      <c r="AM15" s="98"/>
      <c r="AN15" s="98"/>
      <c r="AO15" s="7"/>
      <c r="AP15" s="96"/>
      <c r="AQ15" s="96"/>
      <c r="AR15" s="96"/>
      <c r="AS15" s="96"/>
      <c r="AT15" s="96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8"/>
      <c r="HL15" s="98"/>
      <c r="HM15" s="98"/>
      <c r="HN15" s="98"/>
      <c r="HO15" s="98"/>
      <c r="HP15" s="98"/>
      <c r="HQ15" s="98"/>
      <c r="HR15" s="98"/>
      <c r="HS15" s="98"/>
      <c r="HT15" s="98"/>
      <c r="HU15" s="98"/>
      <c r="HV15" s="98"/>
      <c r="HW15" s="98"/>
      <c r="HX15" s="98"/>
      <c r="HY15" s="98"/>
      <c r="HZ15" s="98"/>
      <c r="IA15" s="98"/>
      <c r="IB15" s="98"/>
      <c r="IC15" s="98"/>
      <c r="ID15" s="98"/>
      <c r="IE15" s="98"/>
      <c r="IF15" s="98"/>
      <c r="IG15" s="98"/>
      <c r="IH15" s="98"/>
      <c r="II15" s="98"/>
      <c r="IJ15" s="98"/>
      <c r="IK15" s="98"/>
      <c r="IL15" s="98"/>
      <c r="IM15" s="98"/>
      <c r="IN15" s="98"/>
      <c r="IO15" s="98"/>
      <c r="IP15" s="98"/>
      <c r="IQ15" s="98"/>
      <c r="IR15" s="98"/>
      <c r="IS15" s="98"/>
      <c r="IT15" s="98"/>
      <c r="IU15" s="98"/>
      <c r="IV15" s="98"/>
      <c r="IW15" s="98"/>
      <c r="IX15" s="98"/>
      <c r="IY15" s="98"/>
      <c r="IZ15" s="98"/>
      <c r="JA15" s="98"/>
      <c r="JB15" s="98"/>
      <c r="JC15" s="98"/>
      <c r="JD15" s="98"/>
      <c r="JE15" s="98"/>
      <c r="JF15" s="98"/>
    </row>
    <row r="16" spans="1:266" ht="63" thickBot="1" x14ac:dyDescent="0.3">
      <c r="A16" s="405"/>
      <c r="B16" s="408"/>
      <c r="C16" s="416"/>
      <c r="D16" s="417"/>
      <c r="E16" s="418"/>
      <c r="F16" s="425" t="s">
        <v>57</v>
      </c>
      <c r="G16" s="426"/>
      <c r="H16" s="140" t="s">
        <v>56</v>
      </c>
      <c r="I16" s="140" t="s">
        <v>58</v>
      </c>
      <c r="J16" s="427" t="s">
        <v>59</v>
      </c>
      <c r="K16" s="430" t="s">
        <v>35</v>
      </c>
      <c r="L16" s="442" t="s">
        <v>62</v>
      </c>
      <c r="M16" s="432" t="s">
        <v>57</v>
      </c>
      <c r="N16" s="445"/>
      <c r="O16" s="140" t="s">
        <v>56</v>
      </c>
      <c r="P16" s="140" t="s">
        <v>58</v>
      </c>
      <c r="Q16" s="427" t="s">
        <v>59</v>
      </c>
      <c r="R16" s="446" t="s">
        <v>53</v>
      </c>
      <c r="S16" s="447"/>
      <c r="T16" s="212" t="s">
        <v>45</v>
      </c>
      <c r="U16" s="212" t="s">
        <v>46</v>
      </c>
      <c r="V16" s="448" t="s">
        <v>6</v>
      </c>
      <c r="W16" s="433" t="s">
        <v>35</v>
      </c>
      <c r="X16" s="392" t="s">
        <v>62</v>
      </c>
      <c r="Y16" s="395" t="s">
        <v>53</v>
      </c>
      <c r="Z16" s="396"/>
      <c r="AA16" s="53" t="s">
        <v>45</v>
      </c>
      <c r="AB16" s="62" t="s">
        <v>46</v>
      </c>
      <c r="AC16" s="397" t="s">
        <v>6</v>
      </c>
      <c r="AD16" s="96"/>
      <c r="AE16" s="96"/>
      <c r="AF16" s="96"/>
      <c r="AG16" s="96"/>
      <c r="AH16" s="6"/>
      <c r="AI16" s="6"/>
      <c r="AJ16" s="6"/>
      <c r="AK16" s="6"/>
      <c r="AL16" s="97"/>
      <c r="AM16" s="98"/>
      <c r="AN16" s="98"/>
      <c r="AO16" s="7"/>
      <c r="AP16" s="96"/>
      <c r="AQ16" s="96"/>
      <c r="AR16" s="96"/>
      <c r="AS16" s="96"/>
      <c r="AT16" s="96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  <c r="HJ16" s="98"/>
      <c r="HK16" s="98"/>
      <c r="HL16" s="98"/>
      <c r="HM16" s="98"/>
      <c r="HN16" s="98"/>
      <c r="HO16" s="98"/>
      <c r="HP16" s="98"/>
      <c r="HQ16" s="98"/>
      <c r="HR16" s="98"/>
      <c r="HS16" s="98"/>
      <c r="HT16" s="98"/>
      <c r="HU16" s="98"/>
      <c r="HV16" s="98"/>
      <c r="HW16" s="98"/>
      <c r="HX16" s="98"/>
      <c r="HY16" s="98"/>
      <c r="HZ16" s="98"/>
      <c r="IA16" s="98"/>
      <c r="IB16" s="98"/>
      <c r="IC16" s="98"/>
      <c r="ID16" s="98"/>
      <c r="IE16" s="98"/>
      <c r="IF16" s="98"/>
      <c r="IG16" s="98"/>
      <c r="IH16" s="98"/>
      <c r="II16" s="98"/>
      <c r="IJ16" s="98"/>
      <c r="IK16" s="98"/>
      <c r="IL16" s="98"/>
      <c r="IM16" s="98"/>
      <c r="IN16" s="98"/>
      <c r="IO16" s="98"/>
      <c r="IP16" s="98"/>
      <c r="IQ16" s="98"/>
      <c r="IR16" s="98"/>
      <c r="IS16" s="98"/>
      <c r="IT16" s="98"/>
      <c r="IU16" s="98"/>
      <c r="IV16" s="98"/>
      <c r="IW16" s="98"/>
      <c r="IX16" s="98"/>
      <c r="IY16" s="98"/>
      <c r="IZ16" s="98"/>
      <c r="JA16" s="98"/>
      <c r="JB16" s="98"/>
      <c r="JC16" s="98"/>
      <c r="JD16" s="98"/>
      <c r="JE16" s="98"/>
      <c r="JF16" s="98"/>
    </row>
    <row r="17" spans="1:266" ht="15.6" x14ac:dyDescent="0.25">
      <c r="A17" s="405"/>
      <c r="B17" s="408"/>
      <c r="C17" s="400" t="s">
        <v>4</v>
      </c>
      <c r="D17" s="402" t="s">
        <v>5</v>
      </c>
      <c r="E17" s="400" t="s">
        <v>6</v>
      </c>
      <c r="F17" s="141" t="s">
        <v>35</v>
      </c>
      <c r="G17" s="142" t="s">
        <v>36</v>
      </c>
      <c r="H17" s="143" t="s">
        <v>37</v>
      </c>
      <c r="I17" s="143" t="s">
        <v>37</v>
      </c>
      <c r="J17" s="428"/>
      <c r="K17" s="431"/>
      <c r="L17" s="443"/>
      <c r="M17" s="179" t="s">
        <v>35</v>
      </c>
      <c r="N17" s="179" t="s">
        <v>36</v>
      </c>
      <c r="O17" s="143" t="s">
        <v>37</v>
      </c>
      <c r="P17" s="143" t="s">
        <v>37</v>
      </c>
      <c r="Q17" s="428"/>
      <c r="R17" s="213" t="s">
        <v>35</v>
      </c>
      <c r="S17" s="213" t="s">
        <v>36</v>
      </c>
      <c r="T17" s="214" t="s">
        <v>37</v>
      </c>
      <c r="U17" s="214" t="s">
        <v>37</v>
      </c>
      <c r="V17" s="449"/>
      <c r="W17" s="434"/>
      <c r="X17" s="393"/>
      <c r="Y17" s="71" t="s">
        <v>35</v>
      </c>
      <c r="Z17" s="70" t="s">
        <v>36</v>
      </c>
      <c r="AA17" s="70" t="s">
        <v>37</v>
      </c>
      <c r="AB17" s="70" t="s">
        <v>37</v>
      </c>
      <c r="AC17" s="398"/>
      <c r="AD17" s="96"/>
      <c r="AE17" s="96"/>
      <c r="AF17" s="96"/>
      <c r="AG17" s="96"/>
      <c r="AH17" s="6"/>
      <c r="AI17" s="6"/>
      <c r="AJ17" s="6"/>
      <c r="AK17" s="6"/>
      <c r="AL17" s="97"/>
      <c r="AM17" s="98"/>
      <c r="AN17" s="98"/>
      <c r="AO17" s="7"/>
      <c r="AP17" s="96"/>
      <c r="AQ17" s="96"/>
      <c r="AR17" s="96"/>
      <c r="AS17" s="96"/>
      <c r="AT17" s="96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  <c r="HJ17" s="98"/>
      <c r="HK17" s="98"/>
      <c r="HL17" s="98"/>
      <c r="HM17" s="98"/>
      <c r="HN17" s="98"/>
      <c r="HO17" s="98"/>
      <c r="HP17" s="98"/>
      <c r="HQ17" s="98"/>
      <c r="HR17" s="98"/>
      <c r="HS17" s="98"/>
      <c r="HT17" s="98"/>
      <c r="HU17" s="98"/>
      <c r="HV17" s="98"/>
      <c r="HW17" s="98"/>
      <c r="HX17" s="98"/>
      <c r="HY17" s="98"/>
      <c r="HZ17" s="98"/>
      <c r="IA17" s="98"/>
      <c r="IB17" s="98"/>
      <c r="IC17" s="98"/>
      <c r="ID17" s="98"/>
      <c r="IE17" s="98"/>
      <c r="IF17" s="98"/>
      <c r="IG17" s="98"/>
      <c r="IH17" s="98"/>
      <c r="II17" s="98"/>
      <c r="IJ17" s="98"/>
      <c r="IK17" s="98"/>
      <c r="IL17" s="98"/>
      <c r="IM17" s="98"/>
      <c r="IN17" s="98"/>
      <c r="IO17" s="98"/>
      <c r="IP17" s="98"/>
      <c r="IQ17" s="98"/>
      <c r="IR17" s="98"/>
      <c r="IS17" s="98"/>
      <c r="IT17" s="98"/>
      <c r="IU17" s="98"/>
      <c r="IV17" s="98"/>
      <c r="IW17" s="98"/>
      <c r="IX17" s="98"/>
      <c r="IY17" s="98"/>
      <c r="IZ17" s="98"/>
      <c r="JA17" s="98"/>
      <c r="JB17" s="98"/>
      <c r="JC17" s="98"/>
      <c r="JD17" s="98"/>
      <c r="JE17" s="98"/>
      <c r="JF17" s="98"/>
    </row>
    <row r="18" spans="1:266" ht="16.2" thickBot="1" x14ac:dyDescent="0.3">
      <c r="A18" s="406"/>
      <c r="B18" s="409"/>
      <c r="C18" s="401"/>
      <c r="D18" s="403"/>
      <c r="E18" s="401"/>
      <c r="F18" s="144" t="s">
        <v>6</v>
      </c>
      <c r="G18" s="145" t="s">
        <v>38</v>
      </c>
      <c r="H18" s="146" t="s">
        <v>38</v>
      </c>
      <c r="I18" s="147" t="s">
        <v>38</v>
      </c>
      <c r="J18" s="429"/>
      <c r="K18" s="432"/>
      <c r="L18" s="444"/>
      <c r="M18" s="147" t="s">
        <v>6</v>
      </c>
      <c r="N18" s="147" t="s">
        <v>38</v>
      </c>
      <c r="O18" s="147" t="s">
        <v>38</v>
      </c>
      <c r="P18" s="147" t="s">
        <v>38</v>
      </c>
      <c r="Q18" s="429"/>
      <c r="R18" s="215" t="s">
        <v>6</v>
      </c>
      <c r="S18" s="215" t="s">
        <v>38</v>
      </c>
      <c r="T18" s="215" t="s">
        <v>38</v>
      </c>
      <c r="U18" s="215" t="s">
        <v>38</v>
      </c>
      <c r="V18" s="450"/>
      <c r="W18" s="435"/>
      <c r="X18" s="394"/>
      <c r="Y18" s="54" t="s">
        <v>6</v>
      </c>
      <c r="Z18" s="69" t="s">
        <v>38</v>
      </c>
      <c r="AA18" s="69" t="s">
        <v>38</v>
      </c>
      <c r="AB18" s="54" t="s">
        <v>38</v>
      </c>
      <c r="AC18" s="399"/>
      <c r="AD18" s="96"/>
      <c r="AE18" s="96"/>
      <c r="AF18" s="96"/>
      <c r="AG18" s="96"/>
      <c r="AH18" s="6"/>
      <c r="AI18" s="6"/>
      <c r="AJ18" s="6"/>
      <c r="AK18" s="6"/>
      <c r="AL18" s="97"/>
      <c r="AM18" s="98"/>
      <c r="AN18" s="98"/>
      <c r="AO18" s="7"/>
      <c r="AP18" s="96"/>
      <c r="AQ18" s="96"/>
      <c r="AR18" s="96"/>
      <c r="AS18" s="96"/>
      <c r="AT18" s="96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  <c r="HH18" s="98"/>
      <c r="HI18" s="98"/>
      <c r="HJ18" s="98"/>
      <c r="HK18" s="98"/>
      <c r="HL18" s="98"/>
      <c r="HM18" s="98"/>
      <c r="HN18" s="98"/>
      <c r="HO18" s="98"/>
      <c r="HP18" s="98"/>
      <c r="HQ18" s="98"/>
      <c r="HR18" s="98"/>
      <c r="HS18" s="98"/>
      <c r="HT18" s="98"/>
      <c r="HU18" s="98"/>
      <c r="HV18" s="98"/>
      <c r="HW18" s="98"/>
      <c r="HX18" s="98"/>
      <c r="HY18" s="98"/>
      <c r="HZ18" s="98"/>
      <c r="IA18" s="98"/>
      <c r="IB18" s="98"/>
      <c r="IC18" s="98"/>
      <c r="ID18" s="98"/>
      <c r="IE18" s="98"/>
      <c r="IF18" s="98"/>
      <c r="IG18" s="98"/>
      <c r="IH18" s="98"/>
      <c r="II18" s="98"/>
      <c r="IJ18" s="98"/>
      <c r="IK18" s="98"/>
      <c r="IL18" s="98"/>
      <c r="IM18" s="98"/>
      <c r="IN18" s="98"/>
      <c r="IO18" s="98"/>
      <c r="IP18" s="98"/>
      <c r="IQ18" s="98"/>
      <c r="IR18" s="98"/>
      <c r="IS18" s="98"/>
      <c r="IT18" s="98"/>
      <c r="IU18" s="98"/>
      <c r="IV18" s="98"/>
      <c r="IW18" s="98"/>
      <c r="IX18" s="98"/>
      <c r="IY18" s="98"/>
      <c r="IZ18" s="98"/>
      <c r="JA18" s="98"/>
      <c r="JB18" s="98"/>
      <c r="JC18" s="98"/>
      <c r="JD18" s="98"/>
      <c r="JE18" s="98"/>
      <c r="JF18" s="98"/>
    </row>
    <row r="19" spans="1:266" ht="15" x14ac:dyDescent="0.25">
      <c r="A19" s="8">
        <v>1</v>
      </c>
      <c r="B19" s="9" t="e">
        <f>#REF!</f>
        <v>#REF!</v>
      </c>
      <c r="C19" s="37" t="e">
        <f>#REF!</f>
        <v>#REF!</v>
      </c>
      <c r="D19" s="72" t="e">
        <f>#REF!</f>
        <v>#REF!</v>
      </c>
      <c r="E19" s="11" t="e">
        <f>C19+D19</f>
        <v>#REF!</v>
      </c>
      <c r="F19" s="148" t="e">
        <f>#REF!</f>
        <v>#REF!</v>
      </c>
      <c r="G19" s="149" t="e">
        <f t="shared" ref="G19:G31" si="0">F19*$F$13/10^7</f>
        <v>#REF!</v>
      </c>
      <c r="H19" s="150" t="e">
        <f>#REF!</f>
        <v>#REF!</v>
      </c>
      <c r="I19" s="151" t="e">
        <f>#REF!</f>
        <v>#REF!</v>
      </c>
      <c r="J19" s="152" t="e">
        <f t="shared" ref="J19:J31" si="1">H19+G19+I19</f>
        <v>#REF!</v>
      </c>
      <c r="K19" s="180"/>
      <c r="L19" s="181"/>
      <c r="M19" s="189" t="e">
        <f>#REF!</f>
        <v>#REF!</v>
      </c>
      <c r="N19" s="149" t="e">
        <f t="shared" ref="N19:N31" si="2">M19*$F$13/10^7</f>
        <v>#REF!</v>
      </c>
      <c r="O19" s="149" t="e">
        <f>#REF!</f>
        <v>#REF!</v>
      </c>
      <c r="P19" s="181" t="e">
        <f>#REF!</f>
        <v>#REF!</v>
      </c>
      <c r="Q19" s="190" t="e">
        <f>N19+O19+P19</f>
        <v>#REF!</v>
      </c>
      <c r="R19" s="216" t="e">
        <f>#REF!</f>
        <v>#REF!</v>
      </c>
      <c r="S19" s="217" t="e">
        <f t="shared" ref="S19:S31" si="3">R19*$F$13/10^7</f>
        <v>#REF!</v>
      </c>
      <c r="T19" s="218" t="e">
        <f>#REF!</f>
        <v>#REF!</v>
      </c>
      <c r="U19" s="219" t="e">
        <f>#REF!</f>
        <v>#REF!</v>
      </c>
      <c r="V19" s="218" t="e">
        <f>S19+T19+U19</f>
        <v>#REF!</v>
      </c>
      <c r="W19" s="220"/>
      <c r="X19" s="220"/>
      <c r="Y19" s="58" t="e">
        <f>#REF!</f>
        <v>#REF!</v>
      </c>
      <c r="Z19" s="10" t="e">
        <f t="shared" ref="Z19:Z31" si="4">Y19*$F$13/10^7</f>
        <v>#REF!</v>
      </c>
      <c r="AA19" s="10" t="e">
        <f>#REF!</f>
        <v>#REF!</v>
      </c>
      <c r="AB19" s="10" t="e">
        <f>#REF!</f>
        <v>#REF!</v>
      </c>
      <c r="AC19" s="210" t="e">
        <f>Z19+AA19+AB19</f>
        <v>#REF!</v>
      </c>
      <c r="AD19" s="94"/>
      <c r="AE19" s="94"/>
      <c r="AF19" s="94"/>
      <c r="AG19" s="94"/>
      <c r="AH19" s="99"/>
      <c r="AI19" s="99"/>
      <c r="AJ19" s="99"/>
      <c r="AK19" s="99"/>
      <c r="AL19" s="99"/>
      <c r="AO19" s="100"/>
      <c r="AP19" s="96"/>
      <c r="AQ19" s="94"/>
      <c r="AR19" s="94"/>
      <c r="AS19" s="94"/>
      <c r="AT19" s="94"/>
    </row>
    <row r="20" spans="1:266" ht="15.6" x14ac:dyDescent="0.25">
      <c r="A20" s="12">
        <v>2</v>
      </c>
      <c r="B20" s="13" t="e">
        <f>#REF!</f>
        <v>#REF!</v>
      </c>
      <c r="C20" s="38" t="e">
        <f>#REF!</f>
        <v>#REF!</v>
      </c>
      <c r="D20" s="73" t="e">
        <f>#REF!</f>
        <v>#REF!</v>
      </c>
      <c r="E20" s="15" t="e">
        <f t="shared" ref="E20:E31" si="5">C20+D20</f>
        <v>#REF!</v>
      </c>
      <c r="F20" s="153" t="e">
        <f>#REF!</f>
        <v>#REF!</v>
      </c>
      <c r="G20" s="154" t="e">
        <f t="shared" si="0"/>
        <v>#REF!</v>
      </c>
      <c r="H20" s="155" t="e">
        <f>#REF!</f>
        <v>#REF!</v>
      </c>
      <c r="I20" s="156" t="e">
        <f>#REF!</f>
        <v>#REF!</v>
      </c>
      <c r="J20" s="157" t="e">
        <f t="shared" si="1"/>
        <v>#REF!</v>
      </c>
      <c r="K20" s="182"/>
      <c r="L20" s="183"/>
      <c r="M20" s="191" t="e">
        <f>#REF!</f>
        <v>#REF!</v>
      </c>
      <c r="N20" s="154" t="e">
        <f t="shared" si="2"/>
        <v>#REF!</v>
      </c>
      <c r="O20" s="154" t="e">
        <f>#REF!</f>
        <v>#REF!</v>
      </c>
      <c r="P20" s="183" t="e">
        <f>#REF!</f>
        <v>#REF!</v>
      </c>
      <c r="Q20" s="192" t="e">
        <f t="shared" ref="Q20:Q31" si="6">N20+O20+P20</f>
        <v>#REF!</v>
      </c>
      <c r="R20" s="221" t="e">
        <f>#REF!</f>
        <v>#REF!</v>
      </c>
      <c r="S20" s="219" t="e">
        <f t="shared" si="3"/>
        <v>#REF!</v>
      </c>
      <c r="T20" s="222" t="e">
        <f>#REF!</f>
        <v>#REF!</v>
      </c>
      <c r="U20" s="219" t="e">
        <f>#REF!</f>
        <v>#REF!</v>
      </c>
      <c r="V20" s="222" t="e">
        <f t="shared" ref="V20:V31" si="7">S20+T20+U20</f>
        <v>#REF!</v>
      </c>
      <c r="W20" s="223"/>
      <c r="X20" s="223"/>
      <c r="Y20" s="1" t="e">
        <f>#REF!</f>
        <v>#REF!</v>
      </c>
      <c r="Z20" s="14" t="e">
        <f t="shared" si="4"/>
        <v>#REF!</v>
      </c>
      <c r="AA20" s="14" t="e">
        <f>#REF!</f>
        <v>#REF!</v>
      </c>
      <c r="AB20" s="14" t="e">
        <f>#REF!</f>
        <v>#REF!</v>
      </c>
      <c r="AC20" s="210" t="e">
        <f t="shared" ref="AC20:AC31" si="8">Z20+AA20+AB20</f>
        <v>#REF!</v>
      </c>
      <c r="AD20" s="16"/>
      <c r="AE20" s="101"/>
      <c r="AF20" s="101"/>
      <c r="AG20" s="102"/>
      <c r="AH20" s="99"/>
      <c r="AI20" s="99"/>
      <c r="AJ20" s="99"/>
      <c r="AK20" s="99"/>
      <c r="AL20" s="99"/>
      <c r="AO20" s="100"/>
      <c r="AP20" s="96"/>
      <c r="AQ20" s="94"/>
      <c r="AR20" s="103"/>
      <c r="AS20" s="94"/>
      <c r="AT20" s="94"/>
    </row>
    <row r="21" spans="1:266" ht="15" x14ac:dyDescent="0.25">
      <c r="A21" s="12">
        <v>3</v>
      </c>
      <c r="B21" s="13" t="e">
        <f>#REF!</f>
        <v>#REF!</v>
      </c>
      <c r="C21" s="38" t="e">
        <f>#REF!</f>
        <v>#REF!</v>
      </c>
      <c r="D21" s="73" t="e">
        <f>#REF!</f>
        <v>#REF!</v>
      </c>
      <c r="E21" s="15" t="e">
        <f t="shared" si="5"/>
        <v>#REF!</v>
      </c>
      <c r="F21" s="153" t="e">
        <f>#REF!</f>
        <v>#REF!</v>
      </c>
      <c r="G21" s="154" t="e">
        <f t="shared" si="0"/>
        <v>#REF!</v>
      </c>
      <c r="H21" s="155" t="e">
        <f>#REF!</f>
        <v>#REF!</v>
      </c>
      <c r="I21" s="156" t="e">
        <f>#REF!</f>
        <v>#REF!</v>
      </c>
      <c r="J21" s="157" t="e">
        <f t="shared" si="1"/>
        <v>#REF!</v>
      </c>
      <c r="K21" s="182"/>
      <c r="L21" s="183"/>
      <c r="M21" s="191" t="e">
        <f>#REF!</f>
        <v>#REF!</v>
      </c>
      <c r="N21" s="154" t="e">
        <f t="shared" si="2"/>
        <v>#REF!</v>
      </c>
      <c r="O21" s="154" t="e">
        <f>#REF!</f>
        <v>#REF!</v>
      </c>
      <c r="P21" s="183" t="e">
        <f>#REF!</f>
        <v>#REF!</v>
      </c>
      <c r="Q21" s="192" t="e">
        <f t="shared" si="6"/>
        <v>#REF!</v>
      </c>
      <c r="R21" s="221" t="e">
        <f>#REF!</f>
        <v>#REF!</v>
      </c>
      <c r="S21" s="219" t="e">
        <f t="shared" si="3"/>
        <v>#REF!</v>
      </c>
      <c r="T21" s="222" t="e">
        <f>#REF!</f>
        <v>#REF!</v>
      </c>
      <c r="U21" s="219" t="e">
        <f>#REF!</f>
        <v>#REF!</v>
      </c>
      <c r="V21" s="222" t="e">
        <f t="shared" si="7"/>
        <v>#REF!</v>
      </c>
      <c r="W21" s="223"/>
      <c r="X21" s="223"/>
      <c r="Y21" s="1" t="e">
        <f>#REF!</f>
        <v>#REF!</v>
      </c>
      <c r="Z21" s="14" t="e">
        <f t="shared" si="4"/>
        <v>#REF!</v>
      </c>
      <c r="AA21" s="14" t="e">
        <f>#REF!</f>
        <v>#REF!</v>
      </c>
      <c r="AB21" s="14" t="e">
        <f>#REF!</f>
        <v>#REF!</v>
      </c>
      <c r="AC21" s="210" t="e">
        <f t="shared" si="8"/>
        <v>#REF!</v>
      </c>
      <c r="AD21" s="104"/>
      <c r="AE21" s="101"/>
      <c r="AF21" s="101"/>
      <c r="AG21" s="102"/>
      <c r="AH21" s="99"/>
      <c r="AI21" s="99"/>
      <c r="AJ21" s="99"/>
      <c r="AK21" s="99"/>
      <c r="AL21" s="99"/>
      <c r="AO21" s="94"/>
      <c r="AP21" s="94"/>
      <c r="AQ21" s="94"/>
      <c r="AR21" s="94"/>
      <c r="AS21" s="94"/>
      <c r="AT21" s="94"/>
    </row>
    <row r="22" spans="1:266" ht="15" x14ac:dyDescent="0.25">
      <c r="A22" s="12">
        <v>4</v>
      </c>
      <c r="B22" s="13" t="e">
        <f>#REF!</f>
        <v>#REF!</v>
      </c>
      <c r="C22" s="38" t="e">
        <f>#REF!</f>
        <v>#REF!</v>
      </c>
      <c r="D22" s="73" t="e">
        <f>#REF!</f>
        <v>#REF!</v>
      </c>
      <c r="E22" s="15" t="e">
        <f t="shared" si="5"/>
        <v>#REF!</v>
      </c>
      <c r="F22" s="153" t="e">
        <f>#REF!</f>
        <v>#REF!</v>
      </c>
      <c r="G22" s="154" t="e">
        <f t="shared" si="0"/>
        <v>#REF!</v>
      </c>
      <c r="H22" s="155" t="e">
        <f>#REF!</f>
        <v>#REF!</v>
      </c>
      <c r="I22" s="156" t="e">
        <f>#REF!</f>
        <v>#REF!</v>
      </c>
      <c r="J22" s="157" t="e">
        <f t="shared" si="1"/>
        <v>#REF!</v>
      </c>
      <c r="K22" s="182"/>
      <c r="L22" s="183"/>
      <c r="M22" s="191" t="e">
        <f>#REF!</f>
        <v>#REF!</v>
      </c>
      <c r="N22" s="154" t="e">
        <f t="shared" si="2"/>
        <v>#REF!</v>
      </c>
      <c r="O22" s="154" t="e">
        <f>#REF!</f>
        <v>#REF!</v>
      </c>
      <c r="P22" s="183" t="e">
        <f>#REF!</f>
        <v>#REF!</v>
      </c>
      <c r="Q22" s="192" t="e">
        <f t="shared" si="6"/>
        <v>#REF!</v>
      </c>
      <c r="R22" s="221" t="e">
        <f>#REF!</f>
        <v>#REF!</v>
      </c>
      <c r="S22" s="219" t="e">
        <f t="shared" si="3"/>
        <v>#REF!</v>
      </c>
      <c r="T22" s="222" t="e">
        <f>#REF!</f>
        <v>#REF!</v>
      </c>
      <c r="U22" s="219" t="e">
        <f>#REF!</f>
        <v>#REF!</v>
      </c>
      <c r="V22" s="222" t="e">
        <f t="shared" si="7"/>
        <v>#REF!</v>
      </c>
      <c r="W22" s="223"/>
      <c r="X22" s="223"/>
      <c r="Y22" s="1" t="e">
        <f>#REF!</f>
        <v>#REF!</v>
      </c>
      <c r="Z22" s="14" t="e">
        <f t="shared" si="4"/>
        <v>#REF!</v>
      </c>
      <c r="AA22" s="14" t="e">
        <f>#REF!</f>
        <v>#REF!</v>
      </c>
      <c r="AB22" s="14" t="e">
        <f>#REF!</f>
        <v>#REF!</v>
      </c>
      <c r="AC22" s="210" t="e">
        <f t="shared" si="8"/>
        <v>#REF!</v>
      </c>
      <c r="AD22" s="17"/>
      <c r="AE22" s="18"/>
      <c r="AF22" s="18"/>
      <c r="AG22" s="18"/>
      <c r="AH22" s="99"/>
      <c r="AI22" s="99"/>
      <c r="AJ22" s="99"/>
      <c r="AK22" s="99"/>
      <c r="AL22" s="99"/>
      <c r="AO22" s="18"/>
      <c r="AP22" s="18"/>
      <c r="AQ22" s="19"/>
      <c r="AR22" s="19"/>
      <c r="AS22" s="101"/>
      <c r="AT22" s="94"/>
    </row>
    <row r="23" spans="1:266" ht="15" x14ac:dyDescent="0.25">
      <c r="A23" s="12">
        <v>5</v>
      </c>
      <c r="B23" s="13" t="e">
        <f>#REF!</f>
        <v>#REF!</v>
      </c>
      <c r="C23" s="38" t="e">
        <f>#REF!</f>
        <v>#REF!</v>
      </c>
      <c r="D23" s="73" t="e">
        <f>#REF!</f>
        <v>#REF!</v>
      </c>
      <c r="E23" s="15" t="e">
        <f t="shared" si="5"/>
        <v>#REF!</v>
      </c>
      <c r="F23" s="153" t="e">
        <f>#REF!</f>
        <v>#REF!</v>
      </c>
      <c r="G23" s="154" t="e">
        <f t="shared" si="0"/>
        <v>#REF!</v>
      </c>
      <c r="H23" s="155" t="e">
        <f>#REF!</f>
        <v>#REF!</v>
      </c>
      <c r="I23" s="156" t="e">
        <f>#REF!</f>
        <v>#REF!</v>
      </c>
      <c r="J23" s="157" t="e">
        <f t="shared" si="1"/>
        <v>#REF!</v>
      </c>
      <c r="K23" s="182"/>
      <c r="L23" s="183"/>
      <c r="M23" s="191" t="e">
        <f>#REF!</f>
        <v>#REF!</v>
      </c>
      <c r="N23" s="154" t="e">
        <f t="shared" si="2"/>
        <v>#REF!</v>
      </c>
      <c r="O23" s="154" t="e">
        <f>#REF!</f>
        <v>#REF!</v>
      </c>
      <c r="P23" s="183" t="e">
        <f>#REF!</f>
        <v>#REF!</v>
      </c>
      <c r="Q23" s="192" t="e">
        <f t="shared" si="6"/>
        <v>#REF!</v>
      </c>
      <c r="R23" s="221" t="e">
        <f>#REF!</f>
        <v>#REF!</v>
      </c>
      <c r="S23" s="219" t="e">
        <f t="shared" si="3"/>
        <v>#REF!</v>
      </c>
      <c r="T23" s="222" t="e">
        <f>#REF!</f>
        <v>#REF!</v>
      </c>
      <c r="U23" s="219" t="e">
        <f>#REF!</f>
        <v>#REF!</v>
      </c>
      <c r="V23" s="222" t="e">
        <f t="shared" si="7"/>
        <v>#REF!</v>
      </c>
      <c r="W23" s="223"/>
      <c r="X23" s="223"/>
      <c r="Y23" s="1" t="e">
        <f>#REF!</f>
        <v>#REF!</v>
      </c>
      <c r="Z23" s="14" t="e">
        <f t="shared" si="4"/>
        <v>#REF!</v>
      </c>
      <c r="AA23" s="14" t="e">
        <f>#REF!</f>
        <v>#REF!</v>
      </c>
      <c r="AB23" s="14" t="e">
        <f>#REF!</f>
        <v>#REF!</v>
      </c>
      <c r="AC23" s="210" t="e">
        <f t="shared" si="8"/>
        <v>#REF!</v>
      </c>
      <c r="AD23" s="94"/>
      <c r="AE23" s="94"/>
      <c r="AF23" s="94"/>
      <c r="AG23" s="18"/>
      <c r="AH23" s="99"/>
      <c r="AI23" s="99"/>
      <c r="AJ23" s="99"/>
      <c r="AK23" s="99"/>
      <c r="AL23" s="99"/>
      <c r="AO23" s="18"/>
      <c r="AP23" s="18"/>
      <c r="AS23" s="20"/>
      <c r="AT23" s="94"/>
    </row>
    <row r="24" spans="1:266" ht="15" x14ac:dyDescent="0.25">
      <c r="A24" s="12">
        <v>6</v>
      </c>
      <c r="B24" s="13" t="e">
        <f>#REF!</f>
        <v>#REF!</v>
      </c>
      <c r="C24" s="38" t="e">
        <f>#REF!</f>
        <v>#REF!</v>
      </c>
      <c r="D24" s="73" t="e">
        <f>#REF!</f>
        <v>#REF!</v>
      </c>
      <c r="E24" s="15" t="e">
        <f t="shared" si="5"/>
        <v>#REF!</v>
      </c>
      <c r="F24" s="153" t="e">
        <f>#REF!</f>
        <v>#REF!</v>
      </c>
      <c r="G24" s="154" t="e">
        <f t="shared" si="0"/>
        <v>#REF!</v>
      </c>
      <c r="H24" s="155" t="e">
        <f>#REF!</f>
        <v>#REF!</v>
      </c>
      <c r="I24" s="156" t="e">
        <f>#REF!</f>
        <v>#REF!</v>
      </c>
      <c r="J24" s="157" t="e">
        <f t="shared" si="1"/>
        <v>#REF!</v>
      </c>
      <c r="K24" s="182"/>
      <c r="L24" s="183"/>
      <c r="M24" s="191" t="e">
        <f>#REF!</f>
        <v>#REF!</v>
      </c>
      <c r="N24" s="154" t="e">
        <f t="shared" si="2"/>
        <v>#REF!</v>
      </c>
      <c r="O24" s="154" t="e">
        <f>#REF!</f>
        <v>#REF!</v>
      </c>
      <c r="P24" s="183" t="e">
        <f>#REF!</f>
        <v>#REF!</v>
      </c>
      <c r="Q24" s="192" t="e">
        <f t="shared" si="6"/>
        <v>#REF!</v>
      </c>
      <c r="R24" s="221" t="e">
        <f>#REF!</f>
        <v>#REF!</v>
      </c>
      <c r="S24" s="219" t="e">
        <f t="shared" si="3"/>
        <v>#REF!</v>
      </c>
      <c r="T24" s="222" t="e">
        <f>#REF!</f>
        <v>#REF!</v>
      </c>
      <c r="U24" s="219" t="e">
        <f>#REF!</f>
        <v>#REF!</v>
      </c>
      <c r="V24" s="222" t="e">
        <f t="shared" si="7"/>
        <v>#REF!</v>
      </c>
      <c r="W24" s="223"/>
      <c r="X24" s="223"/>
      <c r="Y24" s="1" t="e">
        <f>#REF!</f>
        <v>#REF!</v>
      </c>
      <c r="Z24" s="14" t="e">
        <f t="shared" si="4"/>
        <v>#REF!</v>
      </c>
      <c r="AA24" s="14" t="e">
        <f>#REF!</f>
        <v>#REF!</v>
      </c>
      <c r="AB24" s="14" t="e">
        <f>#REF!</f>
        <v>#REF!</v>
      </c>
      <c r="AC24" s="210" t="e">
        <f t="shared" si="8"/>
        <v>#REF!</v>
      </c>
      <c r="AD24" s="94"/>
      <c r="AE24" s="94"/>
      <c r="AF24" s="94"/>
      <c r="AG24" s="18"/>
      <c r="AH24" s="99"/>
      <c r="AI24" s="99"/>
      <c r="AJ24" s="99"/>
      <c r="AK24" s="99"/>
      <c r="AL24" s="99"/>
      <c r="AO24" s="18"/>
      <c r="AP24" s="18"/>
      <c r="AS24" s="20"/>
      <c r="AT24" s="94"/>
    </row>
    <row r="25" spans="1:266" ht="15" x14ac:dyDescent="0.25">
      <c r="A25" s="12">
        <v>7</v>
      </c>
      <c r="B25" s="13" t="e">
        <f>#REF!</f>
        <v>#REF!</v>
      </c>
      <c r="C25" s="38" t="e">
        <f>#REF!</f>
        <v>#REF!</v>
      </c>
      <c r="D25" s="73" t="e">
        <f>#REF!</f>
        <v>#REF!</v>
      </c>
      <c r="E25" s="15" t="e">
        <f t="shared" si="5"/>
        <v>#REF!</v>
      </c>
      <c r="F25" s="153" t="e">
        <f>#REF!</f>
        <v>#REF!</v>
      </c>
      <c r="G25" s="154" t="e">
        <f t="shared" si="0"/>
        <v>#REF!</v>
      </c>
      <c r="H25" s="155" t="e">
        <f>#REF!</f>
        <v>#REF!</v>
      </c>
      <c r="I25" s="156" t="e">
        <f>#REF!</f>
        <v>#REF!</v>
      </c>
      <c r="J25" s="157" t="e">
        <f t="shared" si="1"/>
        <v>#REF!</v>
      </c>
      <c r="K25" s="182"/>
      <c r="L25" s="183"/>
      <c r="M25" s="191" t="e">
        <f>#REF!</f>
        <v>#REF!</v>
      </c>
      <c r="N25" s="154" t="e">
        <f t="shared" si="2"/>
        <v>#REF!</v>
      </c>
      <c r="O25" s="154" t="e">
        <f>#REF!</f>
        <v>#REF!</v>
      </c>
      <c r="P25" s="183" t="e">
        <f>#REF!</f>
        <v>#REF!</v>
      </c>
      <c r="Q25" s="192" t="e">
        <f t="shared" si="6"/>
        <v>#REF!</v>
      </c>
      <c r="R25" s="221" t="e">
        <f>#REF!</f>
        <v>#REF!</v>
      </c>
      <c r="S25" s="219" t="e">
        <f t="shared" si="3"/>
        <v>#REF!</v>
      </c>
      <c r="T25" s="222" t="e">
        <f>#REF!</f>
        <v>#REF!</v>
      </c>
      <c r="U25" s="219" t="e">
        <f>#REF!</f>
        <v>#REF!</v>
      </c>
      <c r="V25" s="222" t="e">
        <f t="shared" si="7"/>
        <v>#REF!</v>
      </c>
      <c r="W25" s="223"/>
      <c r="X25" s="223"/>
      <c r="Y25" s="1" t="e">
        <f>#REF!</f>
        <v>#REF!</v>
      </c>
      <c r="Z25" s="14" t="e">
        <f t="shared" si="4"/>
        <v>#REF!</v>
      </c>
      <c r="AA25" s="14" t="e">
        <f>#REF!</f>
        <v>#REF!</v>
      </c>
      <c r="AB25" s="14" t="e">
        <f>#REF!</f>
        <v>#REF!</v>
      </c>
      <c r="AC25" s="210" t="e">
        <f t="shared" si="8"/>
        <v>#REF!</v>
      </c>
    </row>
    <row r="26" spans="1:266" ht="15" x14ac:dyDescent="0.25">
      <c r="A26" s="12">
        <v>8</v>
      </c>
      <c r="B26" s="13" t="e">
        <f>#REF!</f>
        <v>#REF!</v>
      </c>
      <c r="C26" s="38" t="e">
        <f>#REF!</f>
        <v>#REF!</v>
      </c>
      <c r="D26" s="73" t="e">
        <f>#REF!</f>
        <v>#REF!</v>
      </c>
      <c r="E26" s="15" t="e">
        <f t="shared" si="5"/>
        <v>#REF!</v>
      </c>
      <c r="F26" s="153" t="e">
        <f>#REF!</f>
        <v>#REF!</v>
      </c>
      <c r="G26" s="154" t="e">
        <f t="shared" si="0"/>
        <v>#REF!</v>
      </c>
      <c r="H26" s="155" t="e">
        <f>#REF!</f>
        <v>#REF!</v>
      </c>
      <c r="I26" s="156" t="e">
        <f>#REF!</f>
        <v>#REF!</v>
      </c>
      <c r="J26" s="157" t="e">
        <f t="shared" si="1"/>
        <v>#REF!</v>
      </c>
      <c r="K26" s="182"/>
      <c r="L26" s="183"/>
      <c r="M26" s="191" t="e">
        <f>#REF!</f>
        <v>#REF!</v>
      </c>
      <c r="N26" s="154" t="e">
        <f t="shared" si="2"/>
        <v>#REF!</v>
      </c>
      <c r="O26" s="154" t="e">
        <f>#REF!</f>
        <v>#REF!</v>
      </c>
      <c r="P26" s="183" t="e">
        <f>#REF!</f>
        <v>#REF!</v>
      </c>
      <c r="Q26" s="192" t="e">
        <f t="shared" si="6"/>
        <v>#REF!</v>
      </c>
      <c r="R26" s="221" t="e">
        <f>#REF!</f>
        <v>#REF!</v>
      </c>
      <c r="S26" s="219" t="e">
        <f t="shared" si="3"/>
        <v>#REF!</v>
      </c>
      <c r="T26" s="222" t="e">
        <f>#REF!</f>
        <v>#REF!</v>
      </c>
      <c r="U26" s="219" t="e">
        <f>#REF!</f>
        <v>#REF!</v>
      </c>
      <c r="V26" s="222" t="e">
        <f t="shared" si="7"/>
        <v>#REF!</v>
      </c>
      <c r="W26" s="223"/>
      <c r="X26" s="223"/>
      <c r="Y26" s="1" t="e">
        <f>#REF!</f>
        <v>#REF!</v>
      </c>
      <c r="Z26" s="14" t="e">
        <f t="shared" si="4"/>
        <v>#REF!</v>
      </c>
      <c r="AA26" s="14" t="e">
        <f>#REF!</f>
        <v>#REF!</v>
      </c>
      <c r="AB26" s="14" t="e">
        <f>#REF!</f>
        <v>#REF!</v>
      </c>
      <c r="AC26" s="210" t="e">
        <f t="shared" si="8"/>
        <v>#REF!</v>
      </c>
    </row>
    <row r="27" spans="1:266" ht="15" x14ac:dyDescent="0.25">
      <c r="A27" s="12">
        <v>9</v>
      </c>
      <c r="B27" s="13" t="e">
        <f>#REF!</f>
        <v>#REF!</v>
      </c>
      <c r="C27" s="38" t="e">
        <f>#REF!</f>
        <v>#REF!</v>
      </c>
      <c r="D27" s="73" t="e">
        <f>#REF!</f>
        <v>#REF!</v>
      </c>
      <c r="E27" s="15" t="e">
        <f t="shared" si="5"/>
        <v>#REF!</v>
      </c>
      <c r="F27" s="153" t="e">
        <f>#REF!</f>
        <v>#REF!</v>
      </c>
      <c r="G27" s="154" t="e">
        <f t="shared" si="0"/>
        <v>#REF!</v>
      </c>
      <c r="H27" s="155" t="e">
        <f>#REF!</f>
        <v>#REF!</v>
      </c>
      <c r="I27" s="156" t="e">
        <f>#REF!</f>
        <v>#REF!</v>
      </c>
      <c r="J27" s="157" t="e">
        <f t="shared" si="1"/>
        <v>#REF!</v>
      </c>
      <c r="K27" s="182"/>
      <c r="L27" s="183"/>
      <c r="M27" s="191" t="e">
        <f>#REF!</f>
        <v>#REF!</v>
      </c>
      <c r="N27" s="154" t="e">
        <f t="shared" si="2"/>
        <v>#REF!</v>
      </c>
      <c r="O27" s="154" t="e">
        <f>#REF!</f>
        <v>#REF!</v>
      </c>
      <c r="P27" s="183" t="e">
        <f>#REF!</f>
        <v>#REF!</v>
      </c>
      <c r="Q27" s="192" t="e">
        <f t="shared" si="6"/>
        <v>#REF!</v>
      </c>
      <c r="R27" s="221" t="e">
        <f>#REF!</f>
        <v>#REF!</v>
      </c>
      <c r="S27" s="219" t="e">
        <f t="shared" si="3"/>
        <v>#REF!</v>
      </c>
      <c r="T27" s="222" t="e">
        <f>#REF!</f>
        <v>#REF!</v>
      </c>
      <c r="U27" s="219" t="e">
        <f>#REF!</f>
        <v>#REF!</v>
      </c>
      <c r="V27" s="222" t="e">
        <f t="shared" si="7"/>
        <v>#REF!</v>
      </c>
      <c r="W27" s="223"/>
      <c r="X27" s="223"/>
      <c r="Y27" s="1" t="e">
        <f>#REF!</f>
        <v>#REF!</v>
      </c>
      <c r="Z27" s="14" t="e">
        <f t="shared" si="4"/>
        <v>#REF!</v>
      </c>
      <c r="AA27" s="14" t="e">
        <f>#REF!</f>
        <v>#REF!</v>
      </c>
      <c r="AB27" s="14" t="e">
        <f>#REF!</f>
        <v>#REF!</v>
      </c>
      <c r="AC27" s="210" t="e">
        <f t="shared" si="8"/>
        <v>#REF!</v>
      </c>
      <c r="AD27" s="105"/>
      <c r="AE27" s="106"/>
      <c r="AF27" s="107"/>
      <c r="AG27" s="108"/>
      <c r="AH27" s="99"/>
      <c r="AI27" s="99"/>
      <c r="AJ27" s="99"/>
      <c r="AK27" s="99"/>
      <c r="AL27" s="99"/>
      <c r="AO27" s="105"/>
      <c r="AP27" s="109"/>
      <c r="AQ27" s="110"/>
      <c r="AR27" s="98"/>
      <c r="AS27" s="96"/>
      <c r="AT27" s="94"/>
    </row>
    <row r="28" spans="1:266" ht="15" x14ac:dyDescent="0.25">
      <c r="A28" s="12">
        <v>10</v>
      </c>
      <c r="B28" s="13" t="e">
        <f>#REF!</f>
        <v>#REF!</v>
      </c>
      <c r="C28" s="38" t="e">
        <f>#REF!</f>
        <v>#REF!</v>
      </c>
      <c r="D28" s="73" t="e">
        <f>#REF!</f>
        <v>#REF!</v>
      </c>
      <c r="E28" s="15" t="e">
        <f t="shared" si="5"/>
        <v>#REF!</v>
      </c>
      <c r="F28" s="153" t="e">
        <f>#REF!</f>
        <v>#REF!</v>
      </c>
      <c r="G28" s="154" t="e">
        <f t="shared" si="0"/>
        <v>#REF!</v>
      </c>
      <c r="H28" s="155" t="e">
        <f>#REF!</f>
        <v>#REF!</v>
      </c>
      <c r="I28" s="156" t="e">
        <f>#REF!</f>
        <v>#REF!</v>
      </c>
      <c r="J28" s="157" t="e">
        <f t="shared" si="1"/>
        <v>#REF!</v>
      </c>
      <c r="K28" s="182"/>
      <c r="L28" s="183"/>
      <c r="M28" s="191" t="e">
        <f>#REF!</f>
        <v>#REF!</v>
      </c>
      <c r="N28" s="154" t="e">
        <f t="shared" si="2"/>
        <v>#REF!</v>
      </c>
      <c r="O28" s="154" t="e">
        <f>#REF!</f>
        <v>#REF!</v>
      </c>
      <c r="P28" s="183" t="e">
        <f>#REF!</f>
        <v>#REF!</v>
      </c>
      <c r="Q28" s="192" t="e">
        <f t="shared" si="6"/>
        <v>#REF!</v>
      </c>
      <c r="R28" s="221" t="e">
        <f>#REF!</f>
        <v>#REF!</v>
      </c>
      <c r="S28" s="219" t="e">
        <f t="shared" si="3"/>
        <v>#REF!</v>
      </c>
      <c r="T28" s="222" t="e">
        <f>#REF!</f>
        <v>#REF!</v>
      </c>
      <c r="U28" s="219" t="e">
        <f>#REF!</f>
        <v>#REF!</v>
      </c>
      <c r="V28" s="222" t="e">
        <f t="shared" si="7"/>
        <v>#REF!</v>
      </c>
      <c r="W28" s="223"/>
      <c r="X28" s="223"/>
      <c r="Y28" s="1" t="e">
        <f>#REF!</f>
        <v>#REF!</v>
      </c>
      <c r="Z28" s="14" t="e">
        <f t="shared" si="4"/>
        <v>#REF!</v>
      </c>
      <c r="AA28" s="14" t="e">
        <f>#REF!</f>
        <v>#REF!</v>
      </c>
      <c r="AB28" s="14" t="e">
        <f>#REF!</f>
        <v>#REF!</v>
      </c>
      <c r="AC28" s="210" t="e">
        <f t="shared" si="8"/>
        <v>#REF!</v>
      </c>
      <c r="AD28" s="105"/>
      <c r="AE28" s="106"/>
      <c r="AF28" s="107"/>
      <c r="AG28" s="108"/>
      <c r="AH28" s="111"/>
      <c r="AI28" s="111"/>
      <c r="AJ28" s="111"/>
      <c r="AK28" s="99"/>
      <c r="AL28" s="99"/>
      <c r="AO28" s="105"/>
      <c r="AP28" s="109"/>
      <c r="AQ28" s="112"/>
      <c r="AS28" s="94"/>
      <c r="AT28" s="94"/>
    </row>
    <row r="29" spans="1:266" ht="15" x14ac:dyDescent="0.25">
      <c r="A29" s="12">
        <v>11</v>
      </c>
      <c r="B29" s="13" t="e">
        <f>#REF!</f>
        <v>#REF!</v>
      </c>
      <c r="C29" s="38" t="e">
        <f>#REF!</f>
        <v>#REF!</v>
      </c>
      <c r="D29" s="84" t="e">
        <f>#REF!</f>
        <v>#REF!</v>
      </c>
      <c r="E29" s="15" t="e">
        <f t="shared" si="5"/>
        <v>#REF!</v>
      </c>
      <c r="F29" s="153" t="e">
        <f>#REF!</f>
        <v>#REF!</v>
      </c>
      <c r="G29" s="154" t="e">
        <f t="shared" si="0"/>
        <v>#REF!</v>
      </c>
      <c r="H29" s="155" t="e">
        <f>#REF!</f>
        <v>#REF!</v>
      </c>
      <c r="I29" s="156" t="e">
        <f>#REF!</f>
        <v>#REF!</v>
      </c>
      <c r="J29" s="157" t="e">
        <f t="shared" si="1"/>
        <v>#REF!</v>
      </c>
      <c r="K29" s="182"/>
      <c r="L29" s="183"/>
      <c r="M29" s="191" t="e">
        <f>#REF!</f>
        <v>#REF!</v>
      </c>
      <c r="N29" s="154" t="e">
        <f t="shared" si="2"/>
        <v>#REF!</v>
      </c>
      <c r="O29" s="154" t="e">
        <f>#REF!</f>
        <v>#REF!</v>
      </c>
      <c r="P29" s="183" t="e">
        <f>#REF!</f>
        <v>#REF!</v>
      </c>
      <c r="Q29" s="192" t="e">
        <f t="shared" si="6"/>
        <v>#REF!</v>
      </c>
      <c r="R29" s="221" t="e">
        <f>#REF!</f>
        <v>#REF!</v>
      </c>
      <c r="S29" s="219" t="e">
        <f t="shared" si="3"/>
        <v>#REF!</v>
      </c>
      <c r="T29" s="222" t="e">
        <f>#REF!</f>
        <v>#REF!</v>
      </c>
      <c r="U29" s="219" t="e">
        <f>#REF!</f>
        <v>#REF!</v>
      </c>
      <c r="V29" s="222" t="e">
        <f t="shared" si="7"/>
        <v>#REF!</v>
      </c>
      <c r="W29" s="223"/>
      <c r="X29" s="223"/>
      <c r="Y29" s="1" t="e">
        <f>#REF!</f>
        <v>#REF!</v>
      </c>
      <c r="Z29" s="14" t="e">
        <f t="shared" si="4"/>
        <v>#REF!</v>
      </c>
      <c r="AA29" s="245" t="e">
        <f>#REF!</f>
        <v>#REF!</v>
      </c>
      <c r="AB29" s="14" t="e">
        <f>#REF!</f>
        <v>#REF!</v>
      </c>
      <c r="AC29" s="210" t="e">
        <f t="shared" si="8"/>
        <v>#REF!</v>
      </c>
      <c r="AD29" s="105"/>
      <c r="AE29" s="106"/>
      <c r="AF29" s="107"/>
      <c r="AG29" s="108"/>
      <c r="AH29" s="111"/>
      <c r="AI29" s="111"/>
      <c r="AJ29" s="111"/>
      <c r="AK29" s="99"/>
      <c r="AL29" s="99"/>
      <c r="AO29" s="21"/>
      <c r="AP29" s="109"/>
      <c r="AQ29" s="112"/>
      <c r="AS29" s="94"/>
      <c r="AT29" s="94"/>
    </row>
    <row r="30" spans="1:266" ht="15" x14ac:dyDescent="0.25">
      <c r="A30" s="12">
        <v>12</v>
      </c>
      <c r="B30" s="13" t="e">
        <f>#REF!</f>
        <v>#REF!</v>
      </c>
      <c r="C30" s="38" t="e">
        <f>#REF!</f>
        <v>#REF!</v>
      </c>
      <c r="D30" s="74" t="e">
        <f>#REF!</f>
        <v>#REF!</v>
      </c>
      <c r="E30" s="15">
        <v>0</v>
      </c>
      <c r="F30" s="153" t="e">
        <f>#REF!</f>
        <v>#REF!</v>
      </c>
      <c r="G30" s="154" t="e">
        <f t="shared" si="0"/>
        <v>#REF!</v>
      </c>
      <c r="H30" s="155" t="e">
        <f>#REF!</f>
        <v>#REF!</v>
      </c>
      <c r="I30" s="156" t="e">
        <f>#REF!</f>
        <v>#REF!</v>
      </c>
      <c r="J30" s="157" t="e">
        <f t="shared" si="1"/>
        <v>#REF!</v>
      </c>
      <c r="K30" s="182"/>
      <c r="L30" s="183"/>
      <c r="M30" s="191" t="e">
        <f>#REF!</f>
        <v>#REF!</v>
      </c>
      <c r="N30" s="154" t="e">
        <f t="shared" si="2"/>
        <v>#REF!</v>
      </c>
      <c r="O30" s="154" t="e">
        <f>#REF!</f>
        <v>#REF!</v>
      </c>
      <c r="P30" s="183" t="e">
        <f>#REF!</f>
        <v>#REF!</v>
      </c>
      <c r="Q30" s="192" t="e">
        <f t="shared" si="6"/>
        <v>#REF!</v>
      </c>
      <c r="R30" s="221" t="e">
        <f>#REF!</f>
        <v>#REF!</v>
      </c>
      <c r="S30" s="219" t="e">
        <f t="shared" si="3"/>
        <v>#REF!</v>
      </c>
      <c r="T30" s="222" t="e">
        <f>#REF!</f>
        <v>#REF!</v>
      </c>
      <c r="U30" s="219" t="e">
        <f>#REF!</f>
        <v>#REF!</v>
      </c>
      <c r="V30" s="222" t="e">
        <f t="shared" si="7"/>
        <v>#REF!</v>
      </c>
      <c r="W30" s="223"/>
      <c r="X30" s="223"/>
      <c r="Y30" s="1" t="e">
        <f>#REF!</f>
        <v>#REF!</v>
      </c>
      <c r="Z30" s="14" t="e">
        <f t="shared" si="4"/>
        <v>#REF!</v>
      </c>
      <c r="AA30" s="14" t="e">
        <f>#REF!</f>
        <v>#REF!</v>
      </c>
      <c r="AB30" s="14" t="e">
        <f>#REF!</f>
        <v>#REF!</v>
      </c>
      <c r="AC30" s="210" t="e">
        <f t="shared" si="8"/>
        <v>#REF!</v>
      </c>
      <c r="AD30" s="105"/>
      <c r="AE30" s="106"/>
      <c r="AF30" s="107"/>
      <c r="AG30" s="108"/>
      <c r="AH30" s="111"/>
      <c r="AI30" s="111"/>
      <c r="AJ30" s="111"/>
      <c r="AK30" s="99"/>
      <c r="AL30" s="99"/>
      <c r="AO30" s="21"/>
      <c r="AP30" s="109"/>
      <c r="AQ30" s="112"/>
      <c r="AS30" s="94"/>
      <c r="AT30" s="94"/>
    </row>
    <row r="31" spans="1:266" ht="15.6" thickBot="1" x14ac:dyDescent="0.3">
      <c r="A31" s="12">
        <v>13</v>
      </c>
      <c r="B31" s="22" t="e">
        <f>#REF!</f>
        <v>#REF!</v>
      </c>
      <c r="C31" s="39" t="e">
        <f>#REF!</f>
        <v>#REF!</v>
      </c>
      <c r="D31" s="75" t="e">
        <f>#REF!</f>
        <v>#REF!</v>
      </c>
      <c r="E31" s="36" t="e">
        <f t="shared" si="5"/>
        <v>#REF!</v>
      </c>
      <c r="F31" s="158" t="e">
        <f>#REF!</f>
        <v>#REF!</v>
      </c>
      <c r="G31" s="159" t="e">
        <f t="shared" si="0"/>
        <v>#REF!</v>
      </c>
      <c r="H31" s="160" t="e">
        <f>#REF!</f>
        <v>#REF!</v>
      </c>
      <c r="I31" s="161" t="e">
        <f>#REF!</f>
        <v>#REF!</v>
      </c>
      <c r="J31" s="162" t="e">
        <f t="shared" si="1"/>
        <v>#REF!</v>
      </c>
      <c r="K31" s="182"/>
      <c r="L31" s="183"/>
      <c r="M31" s="193" t="e">
        <f>#REF!</f>
        <v>#REF!</v>
      </c>
      <c r="N31" s="159" t="e">
        <f t="shared" si="2"/>
        <v>#REF!</v>
      </c>
      <c r="O31" s="159" t="e">
        <f>#REF!</f>
        <v>#REF!</v>
      </c>
      <c r="P31" s="194" t="e">
        <f>#REF!</f>
        <v>#REF!</v>
      </c>
      <c r="Q31" s="195" t="e">
        <f t="shared" si="6"/>
        <v>#REF!</v>
      </c>
      <c r="R31" s="221" t="e">
        <f>#REF!</f>
        <v>#REF!</v>
      </c>
      <c r="S31" s="219" t="e">
        <f t="shared" si="3"/>
        <v>#REF!</v>
      </c>
      <c r="T31" s="222" t="e">
        <f>#REF!</f>
        <v>#REF!</v>
      </c>
      <c r="U31" s="219" t="e">
        <f>#REF!</f>
        <v>#REF!</v>
      </c>
      <c r="V31" s="224" t="e">
        <f t="shared" si="7"/>
        <v>#REF!</v>
      </c>
      <c r="W31" s="223"/>
      <c r="X31" s="223"/>
      <c r="Y31" s="59" t="e">
        <f>#REF!</f>
        <v>#REF!</v>
      </c>
      <c r="Z31" s="23" t="e">
        <f t="shared" si="4"/>
        <v>#REF!</v>
      </c>
      <c r="AA31" s="23" t="e">
        <f>#REF!</f>
        <v>#REF!</v>
      </c>
      <c r="AB31" s="23" t="e">
        <f>#REF!</f>
        <v>#REF!</v>
      </c>
      <c r="AC31" s="211" t="e">
        <f t="shared" si="8"/>
        <v>#REF!</v>
      </c>
      <c r="AD31" s="24"/>
      <c r="AE31" s="101"/>
      <c r="AF31" s="113"/>
      <c r="AG31" s="102"/>
      <c r="AH31" s="99"/>
      <c r="AI31" s="99"/>
      <c r="AJ31" s="99"/>
      <c r="AL31" s="99"/>
      <c r="AO31" s="25"/>
      <c r="AP31" s="109"/>
      <c r="AQ31" s="112"/>
      <c r="AS31" s="94"/>
      <c r="AT31" s="94"/>
    </row>
    <row r="32" spans="1:266" ht="16.2" thickBot="1" x14ac:dyDescent="0.35">
      <c r="A32" s="85">
        <v>14</v>
      </c>
      <c r="B32" s="86" t="s">
        <v>39</v>
      </c>
      <c r="C32" s="87" t="e">
        <f t="shared" ref="C32:D32" si="9">SUM(C19:C31)</f>
        <v>#REF!</v>
      </c>
      <c r="D32" s="88" t="e">
        <f t="shared" si="9"/>
        <v>#REF!</v>
      </c>
      <c r="E32" s="89" t="e">
        <f>SUM(E19:E31)</f>
        <v>#REF!</v>
      </c>
      <c r="F32" s="163" t="e">
        <f>SUM(F19:F31)</f>
        <v>#REF!</v>
      </c>
      <c r="G32" s="164" t="e">
        <f>SUM(G19:G31)</f>
        <v>#REF!</v>
      </c>
      <c r="H32" s="165" t="e">
        <f>SUM(H19:H31)</f>
        <v>#REF!</v>
      </c>
      <c r="I32" s="165" t="e">
        <f t="shared" ref="I32" si="10">SUM(I19:I31)</f>
        <v>#REF!</v>
      </c>
      <c r="J32" s="166" t="e">
        <f>SUM(J19:J31)</f>
        <v>#REF!</v>
      </c>
      <c r="K32" s="184">
        <v>10425000</v>
      </c>
      <c r="L32" s="166">
        <f>3437452296/10^7</f>
        <v>343.74522960000002</v>
      </c>
      <c r="M32" s="184" t="e">
        <f t="shared" ref="M32:V32" si="11">SUM(M19:M31)</f>
        <v>#REF!</v>
      </c>
      <c r="N32" s="166" t="e">
        <f t="shared" si="11"/>
        <v>#REF!</v>
      </c>
      <c r="O32" s="196" t="e">
        <f t="shared" si="11"/>
        <v>#REF!</v>
      </c>
      <c r="P32" s="196" t="e">
        <f t="shared" si="11"/>
        <v>#REF!</v>
      </c>
      <c r="Q32" s="196" t="e">
        <f t="shared" si="11"/>
        <v>#REF!</v>
      </c>
      <c r="R32" s="225" t="e">
        <f t="shared" si="11"/>
        <v>#REF!</v>
      </c>
      <c r="S32" s="226" t="e">
        <f t="shared" si="11"/>
        <v>#REF!</v>
      </c>
      <c r="T32" s="241" t="e">
        <f t="shared" si="11"/>
        <v>#REF!</v>
      </c>
      <c r="U32" s="241" t="e">
        <f t="shared" si="11"/>
        <v>#REF!</v>
      </c>
      <c r="V32" s="227" t="e">
        <f t="shared" si="11"/>
        <v>#REF!</v>
      </c>
      <c r="W32" s="225">
        <v>30851718</v>
      </c>
      <c r="X32" s="227">
        <f>8638322095/10^7</f>
        <v>863.83220949999998</v>
      </c>
      <c r="Y32" s="244" t="e">
        <f>SUM(Y19:Y31)</f>
        <v>#REF!</v>
      </c>
      <c r="Z32" s="82" t="e">
        <f>SUM(Z19:Z31)</f>
        <v>#REF!</v>
      </c>
      <c r="AA32" s="246" t="e">
        <f>SUM(AA19:AA31)</f>
        <v>#REF!</v>
      </c>
      <c r="AB32" s="87" t="e">
        <f>SUM(AB19:AB31)</f>
        <v>#REF!</v>
      </c>
      <c r="AC32" s="90" t="e">
        <f>SUM(AC19:AC31)</f>
        <v>#REF!</v>
      </c>
      <c r="AD32" s="26"/>
      <c r="AE32" s="19"/>
      <c r="AF32" s="27"/>
      <c r="AG32" s="21"/>
      <c r="AO32" s="25"/>
      <c r="AP32" s="17"/>
      <c r="AS32" s="94"/>
      <c r="AT32" s="94"/>
    </row>
    <row r="33" spans="1:46" ht="15.6" x14ac:dyDescent="0.25">
      <c r="A33" s="114">
        <v>15</v>
      </c>
      <c r="B33" s="115" t="s">
        <v>20</v>
      </c>
      <c r="C33" s="116"/>
      <c r="D33" s="117"/>
      <c r="E33" s="76"/>
      <c r="F33" s="167"/>
      <c r="G33" s="167"/>
      <c r="H33" s="167"/>
      <c r="I33" s="167"/>
      <c r="J33" s="168"/>
      <c r="K33" s="168"/>
      <c r="L33" s="168"/>
      <c r="M33" s="168"/>
      <c r="N33" s="168"/>
      <c r="O33" s="168"/>
      <c r="P33" s="197"/>
      <c r="Q33" s="198"/>
      <c r="R33" s="228"/>
      <c r="S33" s="228"/>
      <c r="T33" s="228"/>
      <c r="U33" s="228"/>
      <c r="V33" s="228"/>
      <c r="W33" s="228"/>
      <c r="X33" s="228"/>
      <c r="Y33" s="61"/>
      <c r="Z33" s="51"/>
      <c r="AA33" s="51"/>
      <c r="AB33" s="63"/>
      <c r="AC33" s="118"/>
      <c r="AD33" s="26"/>
      <c r="AE33" s="19"/>
      <c r="AF33" s="27"/>
      <c r="AG33" s="21"/>
      <c r="AO33" s="25"/>
      <c r="AP33" s="17"/>
      <c r="AS33" s="94"/>
      <c r="AT33" s="94"/>
    </row>
    <row r="34" spans="1:46" ht="15" x14ac:dyDescent="0.25">
      <c r="A34" s="119" t="s">
        <v>21</v>
      </c>
      <c r="B34" s="120" t="s">
        <v>22</v>
      </c>
      <c r="C34" s="121" t="e">
        <f>#REF!</f>
        <v>#REF!</v>
      </c>
      <c r="D34" s="122" t="e">
        <f>#REF!</f>
        <v>#REF!</v>
      </c>
      <c r="E34" s="77" t="e">
        <f>C34+D34</f>
        <v>#REF!</v>
      </c>
      <c r="F34" s="169"/>
      <c r="G34" s="169"/>
      <c r="H34" s="169"/>
      <c r="I34" s="169"/>
      <c r="J34" s="170" t="e">
        <f>(G19+G20+G30)*0.075</f>
        <v>#REF!</v>
      </c>
      <c r="K34" s="185"/>
      <c r="L34" s="170"/>
      <c r="M34" s="170"/>
      <c r="N34" s="170"/>
      <c r="O34" s="170"/>
      <c r="P34" s="170"/>
      <c r="Q34" s="170" t="e">
        <f>(N19+N20+N30)*0.075</f>
        <v>#REF!</v>
      </c>
      <c r="R34" s="229"/>
      <c r="S34" s="229"/>
      <c r="T34" s="229"/>
      <c r="U34" s="229"/>
      <c r="V34" s="229" t="e">
        <f>(S19+S20+S30)*0.075</f>
        <v>#REF!</v>
      </c>
      <c r="W34" s="229"/>
      <c r="X34" s="229"/>
      <c r="Y34" s="52"/>
      <c r="Z34" s="52"/>
      <c r="AA34" s="52"/>
      <c r="AB34" s="64"/>
      <c r="AC34" s="52" t="e">
        <f>(Z19+Z20+Z30)*0.075</f>
        <v>#REF!</v>
      </c>
      <c r="AD34" s="26"/>
      <c r="AE34" s="19"/>
      <c r="AF34" s="27"/>
      <c r="AG34" s="21"/>
      <c r="AO34" s="25"/>
      <c r="AP34" s="17"/>
      <c r="AS34" s="94"/>
      <c r="AT34" s="94"/>
    </row>
    <row r="35" spans="1:46" ht="15" x14ac:dyDescent="0.25">
      <c r="A35" s="119" t="s">
        <v>23</v>
      </c>
      <c r="B35" s="120" t="s">
        <v>24</v>
      </c>
      <c r="C35" s="121" t="e">
        <f>#REF!</f>
        <v>#REF!</v>
      </c>
      <c r="D35" s="122" t="e">
        <f>#REF!</f>
        <v>#REF!</v>
      </c>
      <c r="E35" s="77" t="e">
        <f t="shared" ref="E35:E38" si="12">C35+D35</f>
        <v>#REF!</v>
      </c>
      <c r="F35" s="169"/>
      <c r="G35" s="169"/>
      <c r="H35" s="169"/>
      <c r="I35" s="169"/>
      <c r="J35" s="170" t="e">
        <f>J34*0.1</f>
        <v>#REF!</v>
      </c>
      <c r="K35" s="185"/>
      <c r="L35" s="170"/>
      <c r="M35" s="170"/>
      <c r="N35" s="170"/>
      <c r="O35" s="170"/>
      <c r="P35" s="170"/>
      <c r="Q35" s="170" t="e">
        <f>Q34*0.1</f>
        <v>#REF!</v>
      </c>
      <c r="R35" s="229"/>
      <c r="S35" s="229"/>
      <c r="T35" s="229"/>
      <c r="U35" s="229"/>
      <c r="V35" s="229" t="e">
        <f>V34*0.1</f>
        <v>#REF!</v>
      </c>
      <c r="W35" s="229"/>
      <c r="X35" s="229"/>
      <c r="Y35" s="52"/>
      <c r="Z35" s="52"/>
      <c r="AA35" s="52"/>
      <c r="AB35" s="64"/>
      <c r="AC35" s="52" t="e">
        <f>AC34*0.1</f>
        <v>#REF!</v>
      </c>
      <c r="AD35" s="26"/>
      <c r="AE35" s="19"/>
      <c r="AF35" s="27"/>
      <c r="AG35" s="21"/>
      <c r="AO35" s="25"/>
      <c r="AP35" s="17"/>
      <c r="AS35" s="94"/>
      <c r="AT35" s="94"/>
    </row>
    <row r="36" spans="1:46" ht="15" x14ac:dyDescent="0.25">
      <c r="A36" s="119" t="s">
        <v>25</v>
      </c>
      <c r="B36" s="120" t="s">
        <v>26</v>
      </c>
      <c r="C36" s="121" t="e">
        <f>#REF!</f>
        <v>#REF!</v>
      </c>
      <c r="D36" s="122" t="e">
        <f>#REF!</f>
        <v>#REF!</v>
      </c>
      <c r="E36" s="77" t="e">
        <f t="shared" si="12"/>
        <v>#REF!</v>
      </c>
      <c r="F36" s="169"/>
      <c r="G36" s="169"/>
      <c r="H36" s="169"/>
      <c r="I36" s="169"/>
      <c r="J36" s="170" t="e">
        <f>(G19+G20+G30+J34+J35)*0.18</f>
        <v>#REF!</v>
      </c>
      <c r="K36" s="185"/>
      <c r="L36" s="170"/>
      <c r="M36" s="170"/>
      <c r="N36" s="170"/>
      <c r="O36" s="170"/>
      <c r="P36" s="170"/>
      <c r="Q36" s="170" t="e">
        <f>(N19+N20+N30+Q34+Q35)*0.18</f>
        <v>#REF!</v>
      </c>
      <c r="R36" s="229"/>
      <c r="S36" s="229"/>
      <c r="T36" s="229"/>
      <c r="U36" s="229"/>
      <c r="V36" s="229" t="e">
        <f>(S19+S20+S30+V34+V35)*0.18</f>
        <v>#REF!</v>
      </c>
      <c r="W36" s="229"/>
      <c r="X36" s="229"/>
      <c r="Y36" s="52"/>
      <c r="Z36" s="52"/>
      <c r="AA36" s="52"/>
      <c r="AB36" s="64"/>
      <c r="AC36" s="52" t="e">
        <f>(Z19+Z20+Z30+AC34+AC35)*0.18</f>
        <v>#REF!</v>
      </c>
      <c r="AD36" s="26"/>
      <c r="AE36" s="19"/>
      <c r="AF36" s="27"/>
      <c r="AG36" s="21"/>
      <c r="AO36" s="25"/>
      <c r="AP36" s="17"/>
      <c r="AS36" s="94"/>
      <c r="AT36" s="94"/>
    </row>
    <row r="37" spans="1:46" ht="16.2" thickBot="1" x14ac:dyDescent="0.3">
      <c r="A37" s="123" t="s">
        <v>27</v>
      </c>
      <c r="B37" s="124" t="s">
        <v>28</v>
      </c>
      <c r="C37" s="121" t="e">
        <f>#REF!</f>
        <v>#REF!</v>
      </c>
      <c r="D37" s="122" t="e">
        <f>#REF!</f>
        <v>#REF!</v>
      </c>
      <c r="E37" s="76" t="e">
        <f t="shared" si="12"/>
        <v>#REF!</v>
      </c>
      <c r="F37" s="167"/>
      <c r="G37" s="167"/>
      <c r="H37" s="167"/>
      <c r="I37" s="167"/>
      <c r="J37" s="170" t="e">
        <f>(G27+G28)*0.18</f>
        <v>#REF!</v>
      </c>
      <c r="K37" s="185"/>
      <c r="L37" s="168"/>
      <c r="M37" s="168"/>
      <c r="N37" s="168"/>
      <c r="O37" s="168"/>
      <c r="P37" s="168"/>
      <c r="Q37" s="170" t="e">
        <f>(N27+N28)*0.18</f>
        <v>#REF!</v>
      </c>
      <c r="R37" s="228"/>
      <c r="S37" s="228"/>
      <c r="T37" s="228"/>
      <c r="U37" s="228"/>
      <c r="V37" s="229" t="e">
        <f>(S27+S28)*0.18</f>
        <v>#REF!</v>
      </c>
      <c r="W37" s="228"/>
      <c r="X37" s="228"/>
      <c r="Y37" s="51"/>
      <c r="Z37" s="51"/>
      <c r="AA37" s="51"/>
      <c r="AB37" s="63"/>
      <c r="AC37" s="52" t="e">
        <f>(Z27+Z28)*0.18</f>
        <v>#REF!</v>
      </c>
      <c r="AD37" s="26"/>
      <c r="AE37" s="19"/>
      <c r="AF37" s="27"/>
      <c r="AG37" s="21"/>
      <c r="AO37" s="25"/>
      <c r="AP37" s="17"/>
      <c r="AS37" s="94"/>
      <c r="AT37" s="94"/>
    </row>
    <row r="38" spans="1:46" ht="15.6" x14ac:dyDescent="0.25">
      <c r="A38" s="125"/>
      <c r="B38" s="44" t="s">
        <v>29</v>
      </c>
      <c r="C38" s="126"/>
      <c r="D38" s="127" t="e">
        <f>SUM(D34:D37)</f>
        <v>#REF!</v>
      </c>
      <c r="E38" s="78" t="e">
        <f t="shared" si="12"/>
        <v>#REF!</v>
      </c>
      <c r="F38" s="171"/>
      <c r="G38" s="171"/>
      <c r="H38" s="171"/>
      <c r="I38" s="171"/>
      <c r="J38" s="172" t="e">
        <f>SUM(J34:J37)</f>
        <v>#REF!</v>
      </c>
      <c r="K38" s="172"/>
      <c r="L38" s="172"/>
      <c r="M38" s="208"/>
      <c r="N38" s="172"/>
      <c r="O38" s="172"/>
      <c r="P38" s="199"/>
      <c r="Q38" s="172" t="e">
        <f>SUM(Q34:Q37)</f>
        <v>#REF!</v>
      </c>
      <c r="R38" s="230"/>
      <c r="S38" s="230"/>
      <c r="T38" s="230"/>
      <c r="U38" s="230"/>
      <c r="V38" s="230" t="e">
        <f>SUM(V34:V37)</f>
        <v>#REF!</v>
      </c>
      <c r="W38" s="230"/>
      <c r="X38" s="230"/>
      <c r="Y38" s="45"/>
      <c r="Z38" s="45"/>
      <c r="AA38" s="45"/>
      <c r="AB38" s="48"/>
      <c r="AC38" s="45" t="e">
        <f>SUM(AC34:AC37)</f>
        <v>#REF!</v>
      </c>
      <c r="AD38" s="26"/>
      <c r="AE38" s="19"/>
      <c r="AF38" s="27">
        <v>215.35</v>
      </c>
      <c r="AG38" s="21"/>
      <c r="AO38" s="25"/>
      <c r="AP38" s="17"/>
      <c r="AS38" s="94"/>
      <c r="AT38" s="94"/>
    </row>
    <row r="39" spans="1:46" ht="15.6" x14ac:dyDescent="0.25">
      <c r="A39" s="139">
        <v>16</v>
      </c>
      <c r="B39" s="28" t="s">
        <v>40</v>
      </c>
      <c r="C39" s="128" t="e">
        <f>C32+C38</f>
        <v>#REF!</v>
      </c>
      <c r="D39" s="129" t="e">
        <f>D32+D38</f>
        <v>#REF!</v>
      </c>
      <c r="E39" s="130" t="e">
        <f>E32+E38</f>
        <v>#REF!</v>
      </c>
      <c r="F39" s="173"/>
      <c r="G39" s="173"/>
      <c r="H39" s="173" t="e">
        <f>H32+H38</f>
        <v>#REF!</v>
      </c>
      <c r="I39" s="173" t="e">
        <f>I32+I38</f>
        <v>#REF!</v>
      </c>
      <c r="J39" s="173" t="e">
        <f>J32+J38</f>
        <v>#REF!</v>
      </c>
      <c r="K39" s="186"/>
      <c r="L39" s="173"/>
      <c r="M39" s="209"/>
      <c r="N39" s="173"/>
      <c r="O39" s="173" t="e">
        <f>O32</f>
        <v>#REF!</v>
      </c>
      <c r="P39" s="200" t="e">
        <f>P32</f>
        <v>#REF!</v>
      </c>
      <c r="Q39" s="201" t="e">
        <f>Q32+Q38</f>
        <v>#REF!</v>
      </c>
      <c r="R39" s="231"/>
      <c r="S39" s="231"/>
      <c r="T39" s="231" t="e">
        <f>T32</f>
        <v>#REF!</v>
      </c>
      <c r="U39" s="231" t="e">
        <f>U32</f>
        <v>#REF!</v>
      </c>
      <c r="V39" s="231" t="e">
        <f>V32+V38</f>
        <v>#REF!</v>
      </c>
      <c r="W39" s="231"/>
      <c r="X39" s="231"/>
      <c r="Y39" s="41"/>
      <c r="Z39" s="41"/>
      <c r="AA39" s="41"/>
      <c r="AB39" s="40"/>
      <c r="AC39" s="60" t="e">
        <f>AC32+AC38</f>
        <v>#REF!</v>
      </c>
      <c r="AD39" s="26"/>
      <c r="AE39" s="19"/>
      <c r="AF39" s="27">
        <v>207</v>
      </c>
      <c r="AG39" s="21"/>
      <c r="AO39" s="25"/>
      <c r="AP39" s="17"/>
      <c r="AS39" s="94"/>
      <c r="AT39" s="94"/>
    </row>
    <row r="40" spans="1:46" ht="15.6" x14ac:dyDescent="0.25">
      <c r="A40" s="42">
        <v>17</v>
      </c>
      <c r="B40" s="28" t="s">
        <v>41</v>
      </c>
      <c r="C40" s="49"/>
      <c r="D40" s="79"/>
      <c r="E40" s="41" t="e">
        <f>#REF!</f>
        <v>#REF!</v>
      </c>
      <c r="F40" s="173"/>
      <c r="G40" s="173"/>
      <c r="H40" s="173" t="e">
        <f>#REF!</f>
        <v>#REF!</v>
      </c>
      <c r="I40" s="173" t="e">
        <f>#REF!</f>
        <v>#REF!</v>
      </c>
      <c r="J40" s="174" t="e">
        <f>H40+I40+J36+J37</f>
        <v>#REF!</v>
      </c>
      <c r="K40" s="187"/>
      <c r="L40" s="187"/>
      <c r="M40" s="173"/>
      <c r="N40" s="173"/>
      <c r="O40" s="173" t="e">
        <f>#REF!</f>
        <v>#REF!</v>
      </c>
      <c r="P40" s="202" t="e">
        <f>#REF!</f>
        <v>#REF!</v>
      </c>
      <c r="Q40" s="203" t="e">
        <f>O40+P40+Q36+Q37</f>
        <v>#REF!</v>
      </c>
      <c r="R40" s="231"/>
      <c r="S40" s="231"/>
      <c r="T40" s="242" t="e">
        <f>#REF!</f>
        <v>#REF!</v>
      </c>
      <c r="U40" s="231" t="e">
        <f>#REF!</f>
        <v>#REF!</v>
      </c>
      <c r="V40" s="232" t="e">
        <f>T40+U40+V36+V37</f>
        <v>#REF!</v>
      </c>
      <c r="W40" s="233"/>
      <c r="X40" s="233"/>
      <c r="Y40" s="41"/>
      <c r="Z40" s="41"/>
      <c r="AA40" s="247" t="e">
        <f>#REF!</f>
        <v>#REF!</v>
      </c>
      <c r="AB40" s="40" t="e">
        <f>#REF!</f>
        <v>#REF!</v>
      </c>
      <c r="AC40" s="83" t="e">
        <f>AA40+AB40+AC36+AC37</f>
        <v>#REF!</v>
      </c>
      <c r="AD40" s="26"/>
      <c r="AE40" s="19"/>
      <c r="AF40" s="27">
        <f>4360925*104.1685/10^7</f>
        <v>45.427101586249997</v>
      </c>
      <c r="AG40" s="21"/>
      <c r="AO40" s="25"/>
      <c r="AP40" s="17"/>
      <c r="AS40" s="94"/>
      <c r="AT40" s="94"/>
    </row>
    <row r="41" spans="1:46" ht="15.6" x14ac:dyDescent="0.25">
      <c r="A41" s="42">
        <v>18</v>
      </c>
      <c r="B41" s="28" t="s">
        <v>42</v>
      </c>
      <c r="C41" s="49"/>
      <c r="D41" s="80"/>
      <c r="E41" s="41" t="e">
        <f>E39-E40</f>
        <v>#REF!</v>
      </c>
      <c r="F41" s="173"/>
      <c r="G41" s="173"/>
      <c r="H41" s="173" t="e">
        <f>H39-H40</f>
        <v>#REF!</v>
      </c>
      <c r="I41" s="173" t="e">
        <f>I39-I40</f>
        <v>#REF!</v>
      </c>
      <c r="J41" s="173" t="e">
        <f>J39-J40</f>
        <v>#REF!</v>
      </c>
      <c r="K41" s="187"/>
      <c r="L41" s="187"/>
      <c r="M41" s="173"/>
      <c r="N41" s="173"/>
      <c r="O41" s="173" t="e">
        <f>O39-O40</f>
        <v>#REF!</v>
      </c>
      <c r="P41" s="200" t="e">
        <f>P39-P40</f>
        <v>#REF!</v>
      </c>
      <c r="Q41" s="201" t="e">
        <f>Q39-Q40</f>
        <v>#REF!</v>
      </c>
      <c r="R41" s="231"/>
      <c r="S41" s="231" t="e">
        <f>S32</f>
        <v>#REF!</v>
      </c>
      <c r="T41" s="231" t="e">
        <f>T39-T40</f>
        <v>#REF!</v>
      </c>
      <c r="U41" s="231" t="e">
        <f>U39-U40</f>
        <v>#REF!</v>
      </c>
      <c r="V41" s="231" t="e">
        <f>V39-V40</f>
        <v>#REF!</v>
      </c>
      <c r="W41" s="233"/>
      <c r="X41" s="233"/>
      <c r="Y41" s="41"/>
      <c r="Z41" s="41"/>
      <c r="AA41" s="41"/>
      <c r="AB41" s="40"/>
      <c r="AC41" s="60" t="e">
        <f>AC39-AC40</f>
        <v>#REF!</v>
      </c>
      <c r="AD41" s="26"/>
      <c r="AE41" s="19"/>
      <c r="AF41" s="27">
        <f>SUM(AF38:AF40)</f>
        <v>467.77710158625001</v>
      </c>
      <c r="AG41" s="21"/>
      <c r="AO41" s="25"/>
      <c r="AP41" s="17"/>
      <c r="AS41" s="94"/>
      <c r="AT41" s="94"/>
    </row>
    <row r="42" spans="1:46" ht="15.6" x14ac:dyDescent="0.25">
      <c r="A42" s="42">
        <v>19</v>
      </c>
      <c r="B42" s="28" t="s">
        <v>43</v>
      </c>
      <c r="C42" s="50"/>
      <c r="D42" s="81"/>
      <c r="E42" s="46"/>
      <c r="F42" s="175"/>
      <c r="G42" s="175"/>
      <c r="H42" s="175"/>
      <c r="I42" s="175"/>
      <c r="J42" s="176" t="e">
        <f>J41/$E$41-1</f>
        <v>#REF!</v>
      </c>
      <c r="K42" s="176"/>
      <c r="L42" s="176"/>
      <c r="M42" s="175"/>
      <c r="N42" s="175"/>
      <c r="O42" s="175"/>
      <c r="P42" s="204"/>
      <c r="Q42" s="205" t="e">
        <f>Q41/$E$41-1</f>
        <v>#REF!</v>
      </c>
      <c r="R42" s="234"/>
      <c r="S42" s="235"/>
      <c r="T42" s="234"/>
      <c r="U42" s="236"/>
      <c r="V42" s="236" t="e">
        <f>V41/$E$41-1</f>
        <v>#REF!</v>
      </c>
      <c r="W42" s="236"/>
      <c r="X42" s="236"/>
      <c r="Y42" s="46"/>
      <c r="Z42" s="46"/>
      <c r="AA42" s="46"/>
      <c r="AB42" s="29"/>
      <c r="AC42" s="67" t="e">
        <f>AC41/$E$41-1</f>
        <v>#REF!</v>
      </c>
      <c r="AD42" s="26"/>
      <c r="AE42" s="19"/>
      <c r="AF42" s="27"/>
      <c r="AG42" s="21"/>
      <c r="AO42" s="25"/>
      <c r="AP42" s="17"/>
      <c r="AS42" s="94"/>
      <c r="AT42" s="94"/>
    </row>
    <row r="43" spans="1:46" ht="16.8" thickBot="1" x14ac:dyDescent="0.3">
      <c r="A43" s="43">
        <v>20</v>
      </c>
      <c r="B43" s="47" t="s">
        <v>44</v>
      </c>
      <c r="C43" s="131"/>
      <c r="D43" s="132"/>
      <c r="E43" s="133"/>
      <c r="F43" s="177"/>
      <c r="G43" s="177"/>
      <c r="H43" s="177"/>
      <c r="I43" s="177"/>
      <c r="J43" s="178"/>
      <c r="K43" s="178"/>
      <c r="L43" s="178"/>
      <c r="M43" s="177"/>
      <c r="N43" s="177"/>
      <c r="O43" s="177"/>
      <c r="P43" s="206"/>
      <c r="Q43" s="207"/>
      <c r="R43" s="237"/>
      <c r="S43" s="237"/>
      <c r="T43" s="237"/>
      <c r="U43" s="237"/>
      <c r="V43" s="238"/>
      <c r="W43" s="238"/>
      <c r="X43" s="238"/>
      <c r="Y43" s="133"/>
      <c r="Z43" s="133"/>
      <c r="AA43" s="133"/>
      <c r="AB43" s="134"/>
      <c r="AC43" s="135"/>
    </row>
    <row r="44" spans="1:46" ht="9" customHeight="1" thickBot="1" x14ac:dyDescent="0.3">
      <c r="A44" s="136"/>
      <c r="B44" s="30"/>
      <c r="C44" s="137"/>
      <c r="D44" s="137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</row>
    <row r="45" spans="1:46" ht="16.5" customHeight="1" thickBot="1" x14ac:dyDescent="0.3">
      <c r="A45" s="389" t="s">
        <v>50</v>
      </c>
      <c r="B45" s="390"/>
      <c r="C45" s="390"/>
      <c r="D45" s="390"/>
      <c r="E45" s="391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91"/>
      <c r="S45" s="91" t="s">
        <v>71</v>
      </c>
      <c r="T45" s="241">
        <f>11363703033/10^7</f>
        <v>1136.3703032999999</v>
      </c>
      <c r="U45" s="91"/>
      <c r="V45" s="31"/>
      <c r="W45" s="31"/>
      <c r="X45" s="31"/>
      <c r="Y45" s="91"/>
      <c r="Z45" s="91"/>
      <c r="AA45" s="91"/>
      <c r="AB45" s="91"/>
      <c r="AC45" s="91"/>
    </row>
    <row r="46" spans="1:46" ht="16.2" thickBot="1" x14ac:dyDescent="0.3">
      <c r="A46" s="136"/>
      <c r="B46" s="30"/>
      <c r="C46" s="137"/>
      <c r="D46" s="137"/>
      <c r="E46" s="91"/>
      <c r="F46" s="91"/>
      <c r="G46" s="91"/>
      <c r="H46" s="91"/>
      <c r="I46" s="91"/>
      <c r="J46" s="31"/>
      <c r="K46" s="31"/>
      <c r="L46" s="31"/>
      <c r="M46" s="91"/>
      <c r="N46" s="91"/>
      <c r="O46" s="91"/>
      <c r="P46" s="91"/>
      <c r="Q46" s="91"/>
      <c r="R46" s="32"/>
      <c r="S46" s="91" t="s">
        <v>71</v>
      </c>
      <c r="T46" s="241">
        <f>1733446158/10^7</f>
        <v>173.34461580000001</v>
      </c>
      <c r="U46" s="32"/>
      <c r="V46" s="32"/>
      <c r="W46" s="32"/>
      <c r="X46" s="32"/>
      <c r="Y46" s="32"/>
      <c r="Z46" s="32"/>
      <c r="AA46" s="32" t="e">
        <f>AA29+1/10^7</f>
        <v>#REF!</v>
      </c>
      <c r="AB46" s="32"/>
      <c r="AC46" s="32"/>
    </row>
    <row r="47" spans="1:46" ht="15" x14ac:dyDescent="0.25">
      <c r="A47" s="136"/>
      <c r="B47" s="30"/>
      <c r="C47" s="137"/>
      <c r="D47" s="137"/>
      <c r="E47" s="91"/>
      <c r="F47" s="91"/>
      <c r="G47" s="91"/>
      <c r="H47" s="91"/>
      <c r="I47" s="91"/>
      <c r="J47" s="31"/>
      <c r="K47" s="31"/>
      <c r="L47" s="31"/>
      <c r="M47" s="91"/>
      <c r="N47" s="91"/>
      <c r="O47" s="91"/>
      <c r="P47" s="91"/>
      <c r="Q47" s="91"/>
      <c r="R47" s="32"/>
      <c r="S47" s="32"/>
      <c r="T47" s="243" t="s">
        <v>72</v>
      </c>
      <c r="U47" s="32"/>
      <c r="V47" s="32"/>
      <c r="W47" s="32"/>
      <c r="X47" s="32"/>
      <c r="Y47" s="32"/>
      <c r="Z47" s="32"/>
      <c r="AA47" s="32" t="e">
        <f>AA32+1/10^7</f>
        <v>#REF!</v>
      </c>
      <c r="AB47" s="32"/>
      <c r="AC47" s="32"/>
    </row>
    <row r="48" spans="1:46" ht="15" x14ac:dyDescent="0.25">
      <c r="A48" s="136"/>
      <c r="B48" s="30"/>
      <c r="C48" s="137"/>
      <c r="D48" s="137"/>
      <c r="E48" s="91"/>
      <c r="F48" s="91"/>
      <c r="G48" s="91"/>
      <c r="H48" s="91"/>
      <c r="I48" s="91"/>
      <c r="J48" s="31"/>
      <c r="K48" s="31"/>
      <c r="L48" s="31"/>
      <c r="M48" s="91"/>
      <c r="N48" s="91"/>
      <c r="O48" s="91"/>
      <c r="P48" s="91"/>
      <c r="Q48" s="91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</row>
    <row r="49" spans="1:29" ht="15" x14ac:dyDescent="0.25">
      <c r="A49" s="136"/>
      <c r="B49" s="30"/>
      <c r="C49" s="137"/>
      <c r="D49" s="137"/>
      <c r="E49" s="91"/>
      <c r="F49" s="91"/>
      <c r="G49" s="91"/>
      <c r="H49" s="91"/>
      <c r="I49" s="91"/>
      <c r="J49" s="31"/>
      <c r="K49" s="31"/>
      <c r="L49" s="31"/>
      <c r="M49" s="91"/>
      <c r="N49" s="91"/>
      <c r="O49" s="91"/>
      <c r="P49" s="91"/>
      <c r="Q49" s="91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</row>
    <row r="50" spans="1:29" ht="15" x14ac:dyDescent="0.25">
      <c r="A50" s="136"/>
      <c r="B50" s="30"/>
      <c r="C50" s="137"/>
      <c r="D50" s="137"/>
      <c r="E50" s="91"/>
      <c r="F50" s="91"/>
      <c r="G50" s="91"/>
      <c r="H50" s="91"/>
      <c r="I50" s="91"/>
      <c r="J50" s="31"/>
      <c r="K50" s="31">
        <f>K32*F13/10^7</f>
        <v>108.59566125000001</v>
      </c>
      <c r="L50" s="31"/>
      <c r="M50" s="91"/>
      <c r="N50" s="91"/>
      <c r="O50" s="91"/>
      <c r="P50" s="91"/>
      <c r="Q50" s="91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</row>
    <row r="51" spans="1:29" ht="15" x14ac:dyDescent="0.25">
      <c r="A51" s="136"/>
      <c r="B51" s="30"/>
      <c r="C51" s="137"/>
      <c r="D51" s="137"/>
      <c r="E51" s="91"/>
      <c r="F51" s="91"/>
      <c r="G51" s="91"/>
      <c r="H51" s="91"/>
      <c r="I51" s="91"/>
      <c r="J51" s="31"/>
      <c r="K51" s="31" t="e">
        <f>J32-L32-K50-J38</f>
        <v>#REF!</v>
      </c>
      <c r="L51" s="31"/>
      <c r="M51" s="91"/>
      <c r="N51" s="91"/>
      <c r="O51" s="91"/>
      <c r="P51" s="91"/>
      <c r="Q51" s="91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</row>
    <row r="52" spans="1:29" ht="15" x14ac:dyDescent="0.25">
      <c r="A52" s="136"/>
      <c r="B52" s="30"/>
      <c r="C52" s="137"/>
      <c r="D52" s="137"/>
      <c r="E52" s="91"/>
      <c r="F52" s="91"/>
      <c r="G52" s="91"/>
      <c r="H52" s="91"/>
      <c r="I52" s="91"/>
      <c r="J52" s="31"/>
      <c r="K52" s="31"/>
      <c r="L52" s="31"/>
      <c r="M52" s="91"/>
      <c r="N52" s="91"/>
      <c r="O52" s="91"/>
      <c r="P52" s="91"/>
      <c r="Q52" s="91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</row>
    <row r="53" spans="1:29" ht="15" x14ac:dyDescent="0.25">
      <c r="A53" s="136"/>
      <c r="B53" s="30"/>
      <c r="C53" s="137"/>
      <c r="D53" s="137"/>
      <c r="E53" s="91"/>
      <c r="F53" s="91"/>
      <c r="G53" s="91"/>
      <c r="H53" s="91"/>
      <c r="I53" s="91"/>
      <c r="J53" s="31"/>
      <c r="K53" s="31"/>
      <c r="L53" s="31"/>
      <c r="M53" s="91"/>
      <c r="N53" s="91"/>
      <c r="O53" s="91"/>
      <c r="P53" s="91"/>
      <c r="Q53" s="91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</row>
    <row r="54" spans="1:29" ht="15" x14ac:dyDescent="0.25">
      <c r="A54" s="136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</row>
    <row r="55" spans="1:29" ht="15.6" x14ac:dyDescent="0.3">
      <c r="A55" s="33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</row>
    <row r="56" spans="1:29" ht="15.6" x14ac:dyDescent="0.3">
      <c r="A56" s="33"/>
      <c r="B56" s="239" t="s">
        <v>64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5"/>
      <c r="S56" s="35"/>
      <c r="T56" s="35"/>
      <c r="U56" s="35"/>
      <c r="V56" s="94"/>
      <c r="W56" s="94"/>
      <c r="X56" s="94"/>
      <c r="Y56" s="35"/>
      <c r="Z56" s="35"/>
      <c r="AA56" s="35"/>
      <c r="AB56" s="35"/>
      <c r="AC56" s="94"/>
    </row>
    <row r="57" spans="1:29" x14ac:dyDescent="0.25">
      <c r="A57" s="33"/>
      <c r="B57" s="240" t="s">
        <v>65</v>
      </c>
      <c r="C57" s="21"/>
      <c r="D57" s="21"/>
      <c r="E57" s="35"/>
      <c r="F57" s="35"/>
      <c r="G57" s="35"/>
      <c r="H57" s="35"/>
      <c r="I57" s="35"/>
      <c r="J57" s="94"/>
      <c r="K57" s="94"/>
      <c r="L57" s="94"/>
      <c r="M57" s="35"/>
      <c r="N57" s="35"/>
      <c r="O57" s="35"/>
      <c r="P57" s="35"/>
      <c r="Q57" s="94"/>
      <c r="R57" s="102"/>
      <c r="S57" s="102"/>
      <c r="T57" s="102"/>
      <c r="U57" s="102"/>
      <c r="V57" s="94"/>
      <c r="W57" s="94"/>
      <c r="X57" s="94"/>
      <c r="Y57" s="102"/>
      <c r="Z57" s="102"/>
      <c r="AA57" s="102"/>
      <c r="AB57" s="102"/>
      <c r="AC57" s="21"/>
    </row>
    <row r="58" spans="1:29" x14ac:dyDescent="0.25">
      <c r="A58" s="33"/>
      <c r="B58" s="240" t="s">
        <v>66</v>
      </c>
      <c r="C58" s="102"/>
      <c r="D58" s="102"/>
      <c r="E58" s="102"/>
      <c r="F58" s="102"/>
      <c r="G58" s="102"/>
      <c r="H58" s="102"/>
      <c r="I58" s="102"/>
      <c r="J58" s="94"/>
      <c r="K58" s="94"/>
      <c r="L58" s="94"/>
      <c r="M58" s="102"/>
      <c r="N58" s="102"/>
      <c r="O58" s="102"/>
      <c r="P58" s="102"/>
      <c r="Q58" s="21"/>
      <c r="R58" s="138"/>
      <c r="S58" s="138"/>
      <c r="T58" s="138"/>
      <c r="U58" s="138"/>
      <c r="V58" s="94"/>
      <c r="W58" s="94"/>
      <c r="X58" s="94"/>
      <c r="Y58" s="138"/>
      <c r="Z58" s="138"/>
      <c r="AA58" s="138"/>
      <c r="AB58" s="138"/>
      <c r="AC58" s="21"/>
    </row>
    <row r="59" spans="1:29" x14ac:dyDescent="0.25">
      <c r="A59" s="33"/>
      <c r="B59" s="240" t="s">
        <v>67</v>
      </c>
      <c r="C59" s="138"/>
      <c r="D59" s="138"/>
      <c r="E59" s="138"/>
      <c r="F59" s="138"/>
      <c r="G59" s="138"/>
      <c r="H59" s="138"/>
      <c r="I59" s="138"/>
      <c r="J59" s="94"/>
      <c r="K59" s="94"/>
      <c r="L59" s="94"/>
      <c r="M59" s="138"/>
      <c r="N59" s="138"/>
      <c r="O59" s="138"/>
      <c r="P59" s="138"/>
      <c r="Q59" s="21"/>
      <c r="R59" s="138"/>
      <c r="S59" s="138"/>
      <c r="T59" s="138"/>
      <c r="U59" s="138"/>
      <c r="V59" s="94"/>
      <c r="W59" s="94"/>
      <c r="X59" s="94"/>
      <c r="Y59" s="138"/>
      <c r="Z59" s="138"/>
      <c r="AA59" s="138"/>
      <c r="AB59" s="138"/>
    </row>
    <row r="60" spans="1:29" x14ac:dyDescent="0.25">
      <c r="B60" s="240"/>
      <c r="C60" s="138"/>
      <c r="D60" s="138"/>
      <c r="E60" s="138"/>
      <c r="F60" s="138"/>
      <c r="G60" s="138"/>
      <c r="H60" s="138"/>
      <c r="I60" s="138"/>
      <c r="J60" s="94"/>
      <c r="K60" s="94"/>
      <c r="L60" s="94"/>
      <c r="M60" s="138"/>
      <c r="N60" s="138"/>
      <c r="O60" s="138"/>
      <c r="P60" s="138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</row>
    <row r="61" spans="1:29" ht="15.6" x14ac:dyDescent="0.3">
      <c r="A61" s="94"/>
      <c r="B61" s="239" t="s">
        <v>68</v>
      </c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</row>
    <row r="62" spans="1:29" x14ac:dyDescent="0.25">
      <c r="B62" s="240" t="s">
        <v>69</v>
      </c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</row>
    <row r="63" spans="1:29" x14ac:dyDescent="0.25">
      <c r="B63" s="240" t="s">
        <v>70</v>
      </c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</row>
    <row r="64" spans="1:29" x14ac:dyDescent="0.25">
      <c r="B64" s="240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</row>
    <row r="65" spans="2:28" x14ac:dyDescent="0.25">
      <c r="B65" s="240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</row>
    <row r="66" spans="2:28" x14ac:dyDescent="0.25">
      <c r="B66" s="240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</row>
    <row r="67" spans="2:28" x14ac:dyDescent="0.25">
      <c r="B67" s="240"/>
    </row>
    <row r="68" spans="2:28" x14ac:dyDescent="0.25">
      <c r="B68" s="240"/>
    </row>
    <row r="69" spans="2:28" x14ac:dyDescent="0.25">
      <c r="B69" s="240"/>
    </row>
    <row r="70" spans="2:28" x14ac:dyDescent="0.25">
      <c r="B70" s="240"/>
    </row>
    <row r="71" spans="2:28" x14ac:dyDescent="0.25">
      <c r="B71" s="240"/>
    </row>
    <row r="72" spans="2:28" x14ac:dyDescent="0.25">
      <c r="B72" s="240"/>
    </row>
    <row r="73" spans="2:28" x14ac:dyDescent="0.25">
      <c r="B73" s="240"/>
    </row>
  </sheetData>
  <mergeCells count="33">
    <mergeCell ref="A12:AC12"/>
    <mergeCell ref="A7:AC7"/>
    <mergeCell ref="A8:AC8"/>
    <mergeCell ref="A9:AC9"/>
    <mergeCell ref="A10:AC10"/>
    <mergeCell ref="A11:AC11"/>
    <mergeCell ref="W16:W18"/>
    <mergeCell ref="F15:J15"/>
    <mergeCell ref="K15:L15"/>
    <mergeCell ref="M15:P15"/>
    <mergeCell ref="R15:V15"/>
    <mergeCell ref="W15:X15"/>
    <mergeCell ref="L16:L18"/>
    <mergeCell ref="M16:N16"/>
    <mergeCell ref="Q16:Q18"/>
    <mergeCell ref="R16:S16"/>
    <mergeCell ref="V16:V18"/>
    <mergeCell ref="A45:E45"/>
    <mergeCell ref="X16:X18"/>
    <mergeCell ref="Y16:Z16"/>
    <mergeCell ref="AC16:AC18"/>
    <mergeCell ref="C17:C18"/>
    <mergeCell ref="D17:D18"/>
    <mergeCell ref="E17:E18"/>
    <mergeCell ref="A14:A18"/>
    <mergeCell ref="B14:B18"/>
    <mergeCell ref="C14:E16"/>
    <mergeCell ref="F14:Q14"/>
    <mergeCell ref="R14:AC14"/>
    <mergeCell ref="Y15:AB15"/>
    <mergeCell ref="F16:G16"/>
    <mergeCell ref="J16:J18"/>
    <mergeCell ref="K16:K18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F73"/>
  <sheetViews>
    <sheetView showZeros="0" tabSelected="1" topLeftCell="A7" zoomScale="70" zoomScaleNormal="70" workbookViewId="0">
      <selection activeCell="H23" sqref="H23"/>
    </sheetView>
  </sheetViews>
  <sheetFormatPr defaultRowHeight="13.8" x14ac:dyDescent="0.25"/>
  <cols>
    <col min="1" max="1" width="8.33203125" style="92" customWidth="1"/>
    <col min="2" max="2" width="49.33203125" style="92" customWidth="1"/>
    <col min="3" max="19" width="15.6640625" style="92" customWidth="1"/>
    <col min="20" max="20" width="18.33203125" style="92" customWidth="1"/>
    <col min="21" max="21" width="15.6640625" style="92" customWidth="1"/>
    <col min="22" max="22" width="17.6640625" style="92" customWidth="1"/>
    <col min="23" max="29" width="15.6640625" style="92" customWidth="1"/>
    <col min="30" max="30" width="12.6640625" style="92" customWidth="1"/>
    <col min="31" max="31" width="9.109375" style="92"/>
    <col min="32" max="32" width="11.6640625" style="92" bestFit="1" customWidth="1"/>
    <col min="33" max="34" width="9.109375" style="92"/>
    <col min="35" max="35" width="19.33203125" style="92" customWidth="1"/>
    <col min="36" max="36" width="8.33203125" style="92" customWidth="1"/>
    <col min="37" max="37" width="7.33203125" style="92" customWidth="1"/>
    <col min="38" max="38" width="11.6640625" style="92" customWidth="1"/>
    <col min="39" max="41" width="9.109375" style="92"/>
    <col min="42" max="42" width="15" style="92" customWidth="1"/>
    <col min="43" max="266" width="9.109375" style="92"/>
    <col min="267" max="267" width="8.33203125" style="92" customWidth="1"/>
    <col min="268" max="268" width="51.6640625" style="92" customWidth="1"/>
    <col min="269" max="269" width="0" style="92" hidden="1" customWidth="1"/>
    <col min="270" max="270" width="16.88671875" style="92" customWidth="1"/>
    <col min="271" max="271" width="23.33203125" style="92" bestFit="1" customWidth="1"/>
    <col min="272" max="272" width="27.5546875" style="92" bestFit="1" customWidth="1"/>
    <col min="273" max="273" width="16.6640625" style="92" customWidth="1"/>
    <col min="274" max="274" width="16.88671875" style="92" bestFit="1" customWidth="1"/>
    <col min="275" max="275" width="22.109375" style="92" bestFit="1" customWidth="1"/>
    <col min="276" max="276" width="14.33203125" style="92" customWidth="1"/>
    <col min="277" max="277" width="12.88671875" style="92" bestFit="1" customWidth="1"/>
    <col min="278" max="278" width="12.33203125" style="92" customWidth="1"/>
    <col min="279" max="279" width="13.88671875" style="92" customWidth="1"/>
    <col min="280" max="280" width="8.44140625" style="92" customWidth="1"/>
    <col min="281" max="281" width="9.6640625" style="92" customWidth="1"/>
    <col min="282" max="282" width="13" style="92" customWidth="1"/>
    <col min="283" max="283" width="12.109375" style="92" customWidth="1"/>
    <col min="284" max="284" width="14.109375" style="92" customWidth="1"/>
    <col min="285" max="285" width="18" style="92" customWidth="1"/>
    <col min="286" max="286" width="12.6640625" style="92" customWidth="1"/>
    <col min="287" max="290" width="9.109375" style="92"/>
    <col min="291" max="291" width="19.33203125" style="92" customWidth="1"/>
    <col min="292" max="292" width="8.33203125" style="92" customWidth="1"/>
    <col min="293" max="293" width="7.33203125" style="92" customWidth="1"/>
    <col min="294" max="294" width="11.6640625" style="92" customWidth="1"/>
    <col min="295" max="297" width="9.109375" style="92"/>
    <col min="298" max="298" width="15" style="92" customWidth="1"/>
    <col min="299" max="522" width="9.109375" style="92"/>
    <col min="523" max="523" width="8.33203125" style="92" customWidth="1"/>
    <col min="524" max="524" width="51.6640625" style="92" customWidth="1"/>
    <col min="525" max="525" width="0" style="92" hidden="1" customWidth="1"/>
    <col min="526" max="526" width="16.88671875" style="92" customWidth="1"/>
    <col min="527" max="527" width="23.33203125" style="92" bestFit="1" customWidth="1"/>
    <col min="528" max="528" width="27.5546875" style="92" bestFit="1" customWidth="1"/>
    <col min="529" max="529" width="16.6640625" style="92" customWidth="1"/>
    <col min="530" max="530" width="16.88671875" style="92" bestFit="1" customWidth="1"/>
    <col min="531" max="531" width="22.109375" style="92" bestFit="1" customWidth="1"/>
    <col min="532" max="532" width="14.33203125" style="92" customWidth="1"/>
    <col min="533" max="533" width="12.88671875" style="92" bestFit="1" customWidth="1"/>
    <col min="534" max="534" width="12.33203125" style="92" customWidth="1"/>
    <col min="535" max="535" width="13.88671875" style="92" customWidth="1"/>
    <col min="536" max="536" width="8.44140625" style="92" customWidth="1"/>
    <col min="537" max="537" width="9.6640625" style="92" customWidth="1"/>
    <col min="538" max="538" width="13" style="92" customWidth="1"/>
    <col min="539" max="539" width="12.109375" style="92" customWidth="1"/>
    <col min="540" max="540" width="14.109375" style="92" customWidth="1"/>
    <col min="541" max="541" width="18" style="92" customWidth="1"/>
    <col min="542" max="542" width="12.6640625" style="92" customWidth="1"/>
    <col min="543" max="546" width="9.109375" style="92"/>
    <col min="547" max="547" width="19.33203125" style="92" customWidth="1"/>
    <col min="548" max="548" width="8.33203125" style="92" customWidth="1"/>
    <col min="549" max="549" width="7.33203125" style="92" customWidth="1"/>
    <col min="550" max="550" width="11.6640625" style="92" customWidth="1"/>
    <col min="551" max="553" width="9.109375" style="92"/>
    <col min="554" max="554" width="15" style="92" customWidth="1"/>
    <col min="555" max="778" width="9.109375" style="92"/>
    <col min="779" max="779" width="8.33203125" style="92" customWidth="1"/>
    <col min="780" max="780" width="51.6640625" style="92" customWidth="1"/>
    <col min="781" max="781" width="0" style="92" hidden="1" customWidth="1"/>
    <col min="782" max="782" width="16.88671875" style="92" customWidth="1"/>
    <col min="783" max="783" width="23.33203125" style="92" bestFit="1" customWidth="1"/>
    <col min="784" max="784" width="27.5546875" style="92" bestFit="1" customWidth="1"/>
    <col min="785" max="785" width="16.6640625" style="92" customWidth="1"/>
    <col min="786" max="786" width="16.88671875" style="92" bestFit="1" customWidth="1"/>
    <col min="787" max="787" width="22.109375" style="92" bestFit="1" customWidth="1"/>
    <col min="788" max="788" width="14.33203125" style="92" customWidth="1"/>
    <col min="789" max="789" width="12.88671875" style="92" bestFit="1" customWidth="1"/>
    <col min="790" max="790" width="12.33203125" style="92" customWidth="1"/>
    <col min="791" max="791" width="13.88671875" style="92" customWidth="1"/>
    <col min="792" max="792" width="8.44140625" style="92" customWidth="1"/>
    <col min="793" max="793" width="9.6640625" style="92" customWidth="1"/>
    <col min="794" max="794" width="13" style="92" customWidth="1"/>
    <col min="795" max="795" width="12.109375" style="92" customWidth="1"/>
    <col min="796" max="796" width="14.109375" style="92" customWidth="1"/>
    <col min="797" max="797" width="18" style="92" customWidth="1"/>
    <col min="798" max="798" width="12.6640625" style="92" customWidth="1"/>
    <col min="799" max="802" width="9.109375" style="92"/>
    <col min="803" max="803" width="19.33203125" style="92" customWidth="1"/>
    <col min="804" max="804" width="8.33203125" style="92" customWidth="1"/>
    <col min="805" max="805" width="7.33203125" style="92" customWidth="1"/>
    <col min="806" max="806" width="11.6640625" style="92" customWidth="1"/>
    <col min="807" max="809" width="9.109375" style="92"/>
    <col min="810" max="810" width="15" style="92" customWidth="1"/>
    <col min="811" max="1034" width="9.109375" style="92"/>
    <col min="1035" max="1035" width="8.33203125" style="92" customWidth="1"/>
    <col min="1036" max="1036" width="51.6640625" style="92" customWidth="1"/>
    <col min="1037" max="1037" width="0" style="92" hidden="1" customWidth="1"/>
    <col min="1038" max="1038" width="16.88671875" style="92" customWidth="1"/>
    <col min="1039" max="1039" width="23.33203125" style="92" bestFit="1" customWidth="1"/>
    <col min="1040" max="1040" width="27.5546875" style="92" bestFit="1" customWidth="1"/>
    <col min="1041" max="1041" width="16.6640625" style="92" customWidth="1"/>
    <col min="1042" max="1042" width="16.88671875" style="92" bestFit="1" customWidth="1"/>
    <col min="1043" max="1043" width="22.109375" style="92" bestFit="1" customWidth="1"/>
    <col min="1044" max="1044" width="14.33203125" style="92" customWidth="1"/>
    <col min="1045" max="1045" width="12.88671875" style="92" bestFit="1" customWidth="1"/>
    <col min="1046" max="1046" width="12.33203125" style="92" customWidth="1"/>
    <col min="1047" max="1047" width="13.88671875" style="92" customWidth="1"/>
    <col min="1048" max="1048" width="8.44140625" style="92" customWidth="1"/>
    <col min="1049" max="1049" width="9.6640625" style="92" customWidth="1"/>
    <col min="1050" max="1050" width="13" style="92" customWidth="1"/>
    <col min="1051" max="1051" width="12.109375" style="92" customWidth="1"/>
    <col min="1052" max="1052" width="14.109375" style="92" customWidth="1"/>
    <col min="1053" max="1053" width="18" style="92" customWidth="1"/>
    <col min="1054" max="1054" width="12.6640625" style="92" customWidth="1"/>
    <col min="1055" max="1058" width="9.109375" style="92"/>
    <col min="1059" max="1059" width="19.33203125" style="92" customWidth="1"/>
    <col min="1060" max="1060" width="8.33203125" style="92" customWidth="1"/>
    <col min="1061" max="1061" width="7.33203125" style="92" customWidth="1"/>
    <col min="1062" max="1062" width="11.6640625" style="92" customWidth="1"/>
    <col min="1063" max="1065" width="9.109375" style="92"/>
    <col min="1066" max="1066" width="15" style="92" customWidth="1"/>
    <col min="1067" max="1290" width="9.109375" style="92"/>
    <col min="1291" max="1291" width="8.33203125" style="92" customWidth="1"/>
    <col min="1292" max="1292" width="51.6640625" style="92" customWidth="1"/>
    <col min="1293" max="1293" width="0" style="92" hidden="1" customWidth="1"/>
    <col min="1294" max="1294" width="16.88671875" style="92" customWidth="1"/>
    <col min="1295" max="1295" width="23.33203125" style="92" bestFit="1" customWidth="1"/>
    <col min="1296" max="1296" width="27.5546875" style="92" bestFit="1" customWidth="1"/>
    <col min="1297" max="1297" width="16.6640625" style="92" customWidth="1"/>
    <col min="1298" max="1298" width="16.88671875" style="92" bestFit="1" customWidth="1"/>
    <col min="1299" max="1299" width="22.109375" style="92" bestFit="1" customWidth="1"/>
    <col min="1300" max="1300" width="14.33203125" style="92" customWidth="1"/>
    <col min="1301" max="1301" width="12.88671875" style="92" bestFit="1" customWidth="1"/>
    <col min="1302" max="1302" width="12.33203125" style="92" customWidth="1"/>
    <col min="1303" max="1303" width="13.88671875" style="92" customWidth="1"/>
    <col min="1304" max="1304" width="8.44140625" style="92" customWidth="1"/>
    <col min="1305" max="1305" width="9.6640625" style="92" customWidth="1"/>
    <col min="1306" max="1306" width="13" style="92" customWidth="1"/>
    <col min="1307" max="1307" width="12.109375" style="92" customWidth="1"/>
    <col min="1308" max="1308" width="14.109375" style="92" customWidth="1"/>
    <col min="1309" max="1309" width="18" style="92" customWidth="1"/>
    <col min="1310" max="1310" width="12.6640625" style="92" customWidth="1"/>
    <col min="1311" max="1314" width="9.109375" style="92"/>
    <col min="1315" max="1315" width="19.33203125" style="92" customWidth="1"/>
    <col min="1316" max="1316" width="8.33203125" style="92" customWidth="1"/>
    <col min="1317" max="1317" width="7.33203125" style="92" customWidth="1"/>
    <col min="1318" max="1318" width="11.6640625" style="92" customWidth="1"/>
    <col min="1319" max="1321" width="9.109375" style="92"/>
    <col min="1322" max="1322" width="15" style="92" customWidth="1"/>
    <col min="1323" max="1546" width="9.109375" style="92"/>
    <col min="1547" max="1547" width="8.33203125" style="92" customWidth="1"/>
    <col min="1548" max="1548" width="51.6640625" style="92" customWidth="1"/>
    <col min="1549" max="1549" width="0" style="92" hidden="1" customWidth="1"/>
    <col min="1550" max="1550" width="16.88671875" style="92" customWidth="1"/>
    <col min="1551" max="1551" width="23.33203125" style="92" bestFit="1" customWidth="1"/>
    <col min="1552" max="1552" width="27.5546875" style="92" bestFit="1" customWidth="1"/>
    <col min="1553" max="1553" width="16.6640625" style="92" customWidth="1"/>
    <col min="1554" max="1554" width="16.88671875" style="92" bestFit="1" customWidth="1"/>
    <col min="1555" max="1555" width="22.109375" style="92" bestFit="1" customWidth="1"/>
    <col min="1556" max="1556" width="14.33203125" style="92" customWidth="1"/>
    <col min="1557" max="1557" width="12.88671875" style="92" bestFit="1" customWidth="1"/>
    <col min="1558" max="1558" width="12.33203125" style="92" customWidth="1"/>
    <col min="1559" max="1559" width="13.88671875" style="92" customWidth="1"/>
    <col min="1560" max="1560" width="8.44140625" style="92" customWidth="1"/>
    <col min="1561" max="1561" width="9.6640625" style="92" customWidth="1"/>
    <col min="1562" max="1562" width="13" style="92" customWidth="1"/>
    <col min="1563" max="1563" width="12.109375" style="92" customWidth="1"/>
    <col min="1564" max="1564" width="14.109375" style="92" customWidth="1"/>
    <col min="1565" max="1565" width="18" style="92" customWidth="1"/>
    <col min="1566" max="1566" width="12.6640625" style="92" customWidth="1"/>
    <col min="1567" max="1570" width="9.109375" style="92"/>
    <col min="1571" max="1571" width="19.33203125" style="92" customWidth="1"/>
    <col min="1572" max="1572" width="8.33203125" style="92" customWidth="1"/>
    <col min="1573" max="1573" width="7.33203125" style="92" customWidth="1"/>
    <col min="1574" max="1574" width="11.6640625" style="92" customWidth="1"/>
    <col min="1575" max="1577" width="9.109375" style="92"/>
    <col min="1578" max="1578" width="15" style="92" customWidth="1"/>
    <col min="1579" max="1802" width="9.109375" style="92"/>
    <col min="1803" max="1803" width="8.33203125" style="92" customWidth="1"/>
    <col min="1804" max="1804" width="51.6640625" style="92" customWidth="1"/>
    <col min="1805" max="1805" width="0" style="92" hidden="1" customWidth="1"/>
    <col min="1806" max="1806" width="16.88671875" style="92" customWidth="1"/>
    <col min="1807" max="1807" width="23.33203125" style="92" bestFit="1" customWidth="1"/>
    <col min="1808" max="1808" width="27.5546875" style="92" bestFit="1" customWidth="1"/>
    <col min="1809" max="1809" width="16.6640625" style="92" customWidth="1"/>
    <col min="1810" max="1810" width="16.88671875" style="92" bestFit="1" customWidth="1"/>
    <col min="1811" max="1811" width="22.109375" style="92" bestFit="1" customWidth="1"/>
    <col min="1812" max="1812" width="14.33203125" style="92" customWidth="1"/>
    <col min="1813" max="1813" width="12.88671875" style="92" bestFit="1" customWidth="1"/>
    <col min="1814" max="1814" width="12.33203125" style="92" customWidth="1"/>
    <col min="1815" max="1815" width="13.88671875" style="92" customWidth="1"/>
    <col min="1816" max="1816" width="8.44140625" style="92" customWidth="1"/>
    <col min="1817" max="1817" width="9.6640625" style="92" customWidth="1"/>
    <col min="1818" max="1818" width="13" style="92" customWidth="1"/>
    <col min="1819" max="1819" width="12.109375" style="92" customWidth="1"/>
    <col min="1820" max="1820" width="14.109375" style="92" customWidth="1"/>
    <col min="1821" max="1821" width="18" style="92" customWidth="1"/>
    <col min="1822" max="1822" width="12.6640625" style="92" customWidth="1"/>
    <col min="1823" max="1826" width="9.109375" style="92"/>
    <col min="1827" max="1827" width="19.33203125" style="92" customWidth="1"/>
    <col min="1828" max="1828" width="8.33203125" style="92" customWidth="1"/>
    <col min="1829" max="1829" width="7.33203125" style="92" customWidth="1"/>
    <col min="1830" max="1830" width="11.6640625" style="92" customWidth="1"/>
    <col min="1831" max="1833" width="9.109375" style="92"/>
    <col min="1834" max="1834" width="15" style="92" customWidth="1"/>
    <col min="1835" max="2058" width="9.109375" style="92"/>
    <col min="2059" max="2059" width="8.33203125" style="92" customWidth="1"/>
    <col min="2060" max="2060" width="51.6640625" style="92" customWidth="1"/>
    <col min="2061" max="2061" width="0" style="92" hidden="1" customWidth="1"/>
    <col min="2062" max="2062" width="16.88671875" style="92" customWidth="1"/>
    <col min="2063" max="2063" width="23.33203125" style="92" bestFit="1" customWidth="1"/>
    <col min="2064" max="2064" width="27.5546875" style="92" bestFit="1" customWidth="1"/>
    <col min="2065" max="2065" width="16.6640625" style="92" customWidth="1"/>
    <col min="2066" max="2066" width="16.88671875" style="92" bestFit="1" customWidth="1"/>
    <col min="2067" max="2067" width="22.109375" style="92" bestFit="1" customWidth="1"/>
    <col min="2068" max="2068" width="14.33203125" style="92" customWidth="1"/>
    <col min="2069" max="2069" width="12.88671875" style="92" bestFit="1" customWidth="1"/>
    <col min="2070" max="2070" width="12.33203125" style="92" customWidth="1"/>
    <col min="2071" max="2071" width="13.88671875" style="92" customWidth="1"/>
    <col min="2072" max="2072" width="8.44140625" style="92" customWidth="1"/>
    <col min="2073" max="2073" width="9.6640625" style="92" customWidth="1"/>
    <col min="2074" max="2074" width="13" style="92" customWidth="1"/>
    <col min="2075" max="2075" width="12.109375" style="92" customWidth="1"/>
    <col min="2076" max="2076" width="14.109375" style="92" customWidth="1"/>
    <col min="2077" max="2077" width="18" style="92" customWidth="1"/>
    <col min="2078" max="2078" width="12.6640625" style="92" customWidth="1"/>
    <col min="2079" max="2082" width="9.109375" style="92"/>
    <col min="2083" max="2083" width="19.33203125" style="92" customWidth="1"/>
    <col min="2084" max="2084" width="8.33203125" style="92" customWidth="1"/>
    <col min="2085" max="2085" width="7.33203125" style="92" customWidth="1"/>
    <col min="2086" max="2086" width="11.6640625" style="92" customWidth="1"/>
    <col min="2087" max="2089" width="9.109375" style="92"/>
    <col min="2090" max="2090" width="15" style="92" customWidth="1"/>
    <col min="2091" max="2314" width="9.109375" style="92"/>
    <col min="2315" max="2315" width="8.33203125" style="92" customWidth="1"/>
    <col min="2316" max="2316" width="51.6640625" style="92" customWidth="1"/>
    <col min="2317" max="2317" width="0" style="92" hidden="1" customWidth="1"/>
    <col min="2318" max="2318" width="16.88671875" style="92" customWidth="1"/>
    <col min="2319" max="2319" width="23.33203125" style="92" bestFit="1" customWidth="1"/>
    <col min="2320" max="2320" width="27.5546875" style="92" bestFit="1" customWidth="1"/>
    <col min="2321" max="2321" width="16.6640625" style="92" customWidth="1"/>
    <col min="2322" max="2322" width="16.88671875" style="92" bestFit="1" customWidth="1"/>
    <col min="2323" max="2323" width="22.109375" style="92" bestFit="1" customWidth="1"/>
    <col min="2324" max="2324" width="14.33203125" style="92" customWidth="1"/>
    <col min="2325" max="2325" width="12.88671875" style="92" bestFit="1" customWidth="1"/>
    <col min="2326" max="2326" width="12.33203125" style="92" customWidth="1"/>
    <col min="2327" max="2327" width="13.88671875" style="92" customWidth="1"/>
    <col min="2328" max="2328" width="8.44140625" style="92" customWidth="1"/>
    <col min="2329" max="2329" width="9.6640625" style="92" customWidth="1"/>
    <col min="2330" max="2330" width="13" style="92" customWidth="1"/>
    <col min="2331" max="2331" width="12.109375" style="92" customWidth="1"/>
    <col min="2332" max="2332" width="14.109375" style="92" customWidth="1"/>
    <col min="2333" max="2333" width="18" style="92" customWidth="1"/>
    <col min="2334" max="2334" width="12.6640625" style="92" customWidth="1"/>
    <col min="2335" max="2338" width="9.109375" style="92"/>
    <col min="2339" max="2339" width="19.33203125" style="92" customWidth="1"/>
    <col min="2340" max="2340" width="8.33203125" style="92" customWidth="1"/>
    <col min="2341" max="2341" width="7.33203125" style="92" customWidth="1"/>
    <col min="2342" max="2342" width="11.6640625" style="92" customWidth="1"/>
    <col min="2343" max="2345" width="9.109375" style="92"/>
    <col min="2346" max="2346" width="15" style="92" customWidth="1"/>
    <col min="2347" max="2570" width="9.109375" style="92"/>
    <col min="2571" max="2571" width="8.33203125" style="92" customWidth="1"/>
    <col min="2572" max="2572" width="51.6640625" style="92" customWidth="1"/>
    <col min="2573" max="2573" width="0" style="92" hidden="1" customWidth="1"/>
    <col min="2574" max="2574" width="16.88671875" style="92" customWidth="1"/>
    <col min="2575" max="2575" width="23.33203125" style="92" bestFit="1" customWidth="1"/>
    <col min="2576" max="2576" width="27.5546875" style="92" bestFit="1" customWidth="1"/>
    <col min="2577" max="2577" width="16.6640625" style="92" customWidth="1"/>
    <col min="2578" max="2578" width="16.88671875" style="92" bestFit="1" customWidth="1"/>
    <col min="2579" max="2579" width="22.109375" style="92" bestFit="1" customWidth="1"/>
    <col min="2580" max="2580" width="14.33203125" style="92" customWidth="1"/>
    <col min="2581" max="2581" width="12.88671875" style="92" bestFit="1" customWidth="1"/>
    <col min="2582" max="2582" width="12.33203125" style="92" customWidth="1"/>
    <col min="2583" max="2583" width="13.88671875" style="92" customWidth="1"/>
    <col min="2584" max="2584" width="8.44140625" style="92" customWidth="1"/>
    <col min="2585" max="2585" width="9.6640625" style="92" customWidth="1"/>
    <col min="2586" max="2586" width="13" style="92" customWidth="1"/>
    <col min="2587" max="2587" width="12.109375" style="92" customWidth="1"/>
    <col min="2588" max="2588" width="14.109375" style="92" customWidth="1"/>
    <col min="2589" max="2589" width="18" style="92" customWidth="1"/>
    <col min="2590" max="2590" width="12.6640625" style="92" customWidth="1"/>
    <col min="2591" max="2594" width="9.109375" style="92"/>
    <col min="2595" max="2595" width="19.33203125" style="92" customWidth="1"/>
    <col min="2596" max="2596" width="8.33203125" style="92" customWidth="1"/>
    <col min="2597" max="2597" width="7.33203125" style="92" customWidth="1"/>
    <col min="2598" max="2598" width="11.6640625" style="92" customWidth="1"/>
    <col min="2599" max="2601" width="9.109375" style="92"/>
    <col min="2602" max="2602" width="15" style="92" customWidth="1"/>
    <col min="2603" max="2826" width="9.109375" style="92"/>
    <col min="2827" max="2827" width="8.33203125" style="92" customWidth="1"/>
    <col min="2828" max="2828" width="51.6640625" style="92" customWidth="1"/>
    <col min="2829" max="2829" width="0" style="92" hidden="1" customWidth="1"/>
    <col min="2830" max="2830" width="16.88671875" style="92" customWidth="1"/>
    <col min="2831" max="2831" width="23.33203125" style="92" bestFit="1" customWidth="1"/>
    <col min="2832" max="2832" width="27.5546875" style="92" bestFit="1" customWidth="1"/>
    <col min="2833" max="2833" width="16.6640625" style="92" customWidth="1"/>
    <col min="2834" max="2834" width="16.88671875" style="92" bestFit="1" customWidth="1"/>
    <col min="2835" max="2835" width="22.109375" style="92" bestFit="1" customWidth="1"/>
    <col min="2836" max="2836" width="14.33203125" style="92" customWidth="1"/>
    <col min="2837" max="2837" width="12.88671875" style="92" bestFit="1" customWidth="1"/>
    <col min="2838" max="2838" width="12.33203125" style="92" customWidth="1"/>
    <col min="2839" max="2839" width="13.88671875" style="92" customWidth="1"/>
    <col min="2840" max="2840" width="8.44140625" style="92" customWidth="1"/>
    <col min="2841" max="2841" width="9.6640625" style="92" customWidth="1"/>
    <col min="2842" max="2842" width="13" style="92" customWidth="1"/>
    <col min="2843" max="2843" width="12.109375" style="92" customWidth="1"/>
    <col min="2844" max="2844" width="14.109375" style="92" customWidth="1"/>
    <col min="2845" max="2845" width="18" style="92" customWidth="1"/>
    <col min="2846" max="2846" width="12.6640625" style="92" customWidth="1"/>
    <col min="2847" max="2850" width="9.109375" style="92"/>
    <col min="2851" max="2851" width="19.33203125" style="92" customWidth="1"/>
    <col min="2852" max="2852" width="8.33203125" style="92" customWidth="1"/>
    <col min="2853" max="2853" width="7.33203125" style="92" customWidth="1"/>
    <col min="2854" max="2854" width="11.6640625" style="92" customWidth="1"/>
    <col min="2855" max="2857" width="9.109375" style="92"/>
    <col min="2858" max="2858" width="15" style="92" customWidth="1"/>
    <col min="2859" max="3082" width="9.109375" style="92"/>
    <col min="3083" max="3083" width="8.33203125" style="92" customWidth="1"/>
    <col min="3084" max="3084" width="51.6640625" style="92" customWidth="1"/>
    <col min="3085" max="3085" width="0" style="92" hidden="1" customWidth="1"/>
    <col min="3086" max="3086" width="16.88671875" style="92" customWidth="1"/>
    <col min="3087" max="3087" width="23.33203125" style="92" bestFit="1" customWidth="1"/>
    <col min="3088" max="3088" width="27.5546875" style="92" bestFit="1" customWidth="1"/>
    <col min="3089" max="3089" width="16.6640625" style="92" customWidth="1"/>
    <col min="3090" max="3090" width="16.88671875" style="92" bestFit="1" customWidth="1"/>
    <col min="3091" max="3091" width="22.109375" style="92" bestFit="1" customWidth="1"/>
    <col min="3092" max="3092" width="14.33203125" style="92" customWidth="1"/>
    <col min="3093" max="3093" width="12.88671875" style="92" bestFit="1" customWidth="1"/>
    <col min="3094" max="3094" width="12.33203125" style="92" customWidth="1"/>
    <col min="3095" max="3095" width="13.88671875" style="92" customWidth="1"/>
    <col min="3096" max="3096" width="8.44140625" style="92" customWidth="1"/>
    <col min="3097" max="3097" width="9.6640625" style="92" customWidth="1"/>
    <col min="3098" max="3098" width="13" style="92" customWidth="1"/>
    <col min="3099" max="3099" width="12.109375" style="92" customWidth="1"/>
    <col min="3100" max="3100" width="14.109375" style="92" customWidth="1"/>
    <col min="3101" max="3101" width="18" style="92" customWidth="1"/>
    <col min="3102" max="3102" width="12.6640625" style="92" customWidth="1"/>
    <col min="3103" max="3106" width="9.109375" style="92"/>
    <col min="3107" max="3107" width="19.33203125" style="92" customWidth="1"/>
    <col min="3108" max="3108" width="8.33203125" style="92" customWidth="1"/>
    <col min="3109" max="3109" width="7.33203125" style="92" customWidth="1"/>
    <col min="3110" max="3110" width="11.6640625" style="92" customWidth="1"/>
    <col min="3111" max="3113" width="9.109375" style="92"/>
    <col min="3114" max="3114" width="15" style="92" customWidth="1"/>
    <col min="3115" max="3338" width="9.109375" style="92"/>
    <col min="3339" max="3339" width="8.33203125" style="92" customWidth="1"/>
    <col min="3340" max="3340" width="51.6640625" style="92" customWidth="1"/>
    <col min="3341" max="3341" width="0" style="92" hidden="1" customWidth="1"/>
    <col min="3342" max="3342" width="16.88671875" style="92" customWidth="1"/>
    <col min="3343" max="3343" width="23.33203125" style="92" bestFit="1" customWidth="1"/>
    <col min="3344" max="3344" width="27.5546875" style="92" bestFit="1" customWidth="1"/>
    <col min="3345" max="3345" width="16.6640625" style="92" customWidth="1"/>
    <col min="3346" max="3346" width="16.88671875" style="92" bestFit="1" customWidth="1"/>
    <col min="3347" max="3347" width="22.109375" style="92" bestFit="1" customWidth="1"/>
    <col min="3348" max="3348" width="14.33203125" style="92" customWidth="1"/>
    <col min="3349" max="3349" width="12.88671875" style="92" bestFit="1" customWidth="1"/>
    <col min="3350" max="3350" width="12.33203125" style="92" customWidth="1"/>
    <col min="3351" max="3351" width="13.88671875" style="92" customWidth="1"/>
    <col min="3352" max="3352" width="8.44140625" style="92" customWidth="1"/>
    <col min="3353" max="3353" width="9.6640625" style="92" customWidth="1"/>
    <col min="3354" max="3354" width="13" style="92" customWidth="1"/>
    <col min="3355" max="3355" width="12.109375" style="92" customWidth="1"/>
    <col min="3356" max="3356" width="14.109375" style="92" customWidth="1"/>
    <col min="3357" max="3357" width="18" style="92" customWidth="1"/>
    <col min="3358" max="3358" width="12.6640625" style="92" customWidth="1"/>
    <col min="3359" max="3362" width="9.109375" style="92"/>
    <col min="3363" max="3363" width="19.33203125" style="92" customWidth="1"/>
    <col min="3364" max="3364" width="8.33203125" style="92" customWidth="1"/>
    <col min="3365" max="3365" width="7.33203125" style="92" customWidth="1"/>
    <col min="3366" max="3366" width="11.6640625" style="92" customWidth="1"/>
    <col min="3367" max="3369" width="9.109375" style="92"/>
    <col min="3370" max="3370" width="15" style="92" customWidth="1"/>
    <col min="3371" max="3594" width="9.109375" style="92"/>
    <col min="3595" max="3595" width="8.33203125" style="92" customWidth="1"/>
    <col min="3596" max="3596" width="51.6640625" style="92" customWidth="1"/>
    <col min="3597" max="3597" width="0" style="92" hidden="1" customWidth="1"/>
    <col min="3598" max="3598" width="16.88671875" style="92" customWidth="1"/>
    <col min="3599" max="3599" width="23.33203125" style="92" bestFit="1" customWidth="1"/>
    <col min="3600" max="3600" width="27.5546875" style="92" bestFit="1" customWidth="1"/>
    <col min="3601" max="3601" width="16.6640625" style="92" customWidth="1"/>
    <col min="3602" max="3602" width="16.88671875" style="92" bestFit="1" customWidth="1"/>
    <col min="3603" max="3603" width="22.109375" style="92" bestFit="1" customWidth="1"/>
    <col min="3604" max="3604" width="14.33203125" style="92" customWidth="1"/>
    <col min="3605" max="3605" width="12.88671875" style="92" bestFit="1" customWidth="1"/>
    <col min="3606" max="3606" width="12.33203125" style="92" customWidth="1"/>
    <col min="3607" max="3607" width="13.88671875" style="92" customWidth="1"/>
    <col min="3608" max="3608" width="8.44140625" style="92" customWidth="1"/>
    <col min="3609" max="3609" width="9.6640625" style="92" customWidth="1"/>
    <col min="3610" max="3610" width="13" style="92" customWidth="1"/>
    <col min="3611" max="3611" width="12.109375" style="92" customWidth="1"/>
    <col min="3612" max="3612" width="14.109375" style="92" customWidth="1"/>
    <col min="3613" max="3613" width="18" style="92" customWidth="1"/>
    <col min="3614" max="3614" width="12.6640625" style="92" customWidth="1"/>
    <col min="3615" max="3618" width="9.109375" style="92"/>
    <col min="3619" max="3619" width="19.33203125" style="92" customWidth="1"/>
    <col min="3620" max="3620" width="8.33203125" style="92" customWidth="1"/>
    <col min="3621" max="3621" width="7.33203125" style="92" customWidth="1"/>
    <col min="3622" max="3622" width="11.6640625" style="92" customWidth="1"/>
    <col min="3623" max="3625" width="9.109375" style="92"/>
    <col min="3626" max="3626" width="15" style="92" customWidth="1"/>
    <col min="3627" max="3850" width="9.109375" style="92"/>
    <col min="3851" max="3851" width="8.33203125" style="92" customWidth="1"/>
    <col min="3852" max="3852" width="51.6640625" style="92" customWidth="1"/>
    <col min="3853" max="3853" width="0" style="92" hidden="1" customWidth="1"/>
    <col min="3854" max="3854" width="16.88671875" style="92" customWidth="1"/>
    <col min="3855" max="3855" width="23.33203125" style="92" bestFit="1" customWidth="1"/>
    <col min="3856" max="3856" width="27.5546875" style="92" bestFit="1" customWidth="1"/>
    <col min="3857" max="3857" width="16.6640625" style="92" customWidth="1"/>
    <col min="3858" max="3858" width="16.88671875" style="92" bestFit="1" customWidth="1"/>
    <col min="3859" max="3859" width="22.109375" style="92" bestFit="1" customWidth="1"/>
    <col min="3860" max="3860" width="14.33203125" style="92" customWidth="1"/>
    <col min="3861" max="3861" width="12.88671875" style="92" bestFit="1" customWidth="1"/>
    <col min="3862" max="3862" width="12.33203125" style="92" customWidth="1"/>
    <col min="3863" max="3863" width="13.88671875" style="92" customWidth="1"/>
    <col min="3864" max="3864" width="8.44140625" style="92" customWidth="1"/>
    <col min="3865" max="3865" width="9.6640625" style="92" customWidth="1"/>
    <col min="3866" max="3866" width="13" style="92" customWidth="1"/>
    <col min="3867" max="3867" width="12.109375" style="92" customWidth="1"/>
    <col min="3868" max="3868" width="14.109375" style="92" customWidth="1"/>
    <col min="3869" max="3869" width="18" style="92" customWidth="1"/>
    <col min="3870" max="3870" width="12.6640625" style="92" customWidth="1"/>
    <col min="3871" max="3874" width="9.109375" style="92"/>
    <col min="3875" max="3875" width="19.33203125" style="92" customWidth="1"/>
    <col min="3876" max="3876" width="8.33203125" style="92" customWidth="1"/>
    <col min="3877" max="3877" width="7.33203125" style="92" customWidth="1"/>
    <col min="3878" max="3878" width="11.6640625" style="92" customWidth="1"/>
    <col min="3879" max="3881" width="9.109375" style="92"/>
    <col min="3882" max="3882" width="15" style="92" customWidth="1"/>
    <col min="3883" max="4106" width="9.109375" style="92"/>
    <col min="4107" max="4107" width="8.33203125" style="92" customWidth="1"/>
    <col min="4108" max="4108" width="51.6640625" style="92" customWidth="1"/>
    <col min="4109" max="4109" width="0" style="92" hidden="1" customWidth="1"/>
    <col min="4110" max="4110" width="16.88671875" style="92" customWidth="1"/>
    <col min="4111" max="4111" width="23.33203125" style="92" bestFit="1" customWidth="1"/>
    <col min="4112" max="4112" width="27.5546875" style="92" bestFit="1" customWidth="1"/>
    <col min="4113" max="4113" width="16.6640625" style="92" customWidth="1"/>
    <col min="4114" max="4114" width="16.88671875" style="92" bestFit="1" customWidth="1"/>
    <col min="4115" max="4115" width="22.109375" style="92" bestFit="1" customWidth="1"/>
    <col min="4116" max="4116" width="14.33203125" style="92" customWidth="1"/>
    <col min="4117" max="4117" width="12.88671875" style="92" bestFit="1" customWidth="1"/>
    <col min="4118" max="4118" width="12.33203125" style="92" customWidth="1"/>
    <col min="4119" max="4119" width="13.88671875" style="92" customWidth="1"/>
    <col min="4120" max="4120" width="8.44140625" style="92" customWidth="1"/>
    <col min="4121" max="4121" width="9.6640625" style="92" customWidth="1"/>
    <col min="4122" max="4122" width="13" style="92" customWidth="1"/>
    <col min="4123" max="4123" width="12.109375" style="92" customWidth="1"/>
    <col min="4124" max="4124" width="14.109375" style="92" customWidth="1"/>
    <col min="4125" max="4125" width="18" style="92" customWidth="1"/>
    <col min="4126" max="4126" width="12.6640625" style="92" customWidth="1"/>
    <col min="4127" max="4130" width="9.109375" style="92"/>
    <col min="4131" max="4131" width="19.33203125" style="92" customWidth="1"/>
    <col min="4132" max="4132" width="8.33203125" style="92" customWidth="1"/>
    <col min="4133" max="4133" width="7.33203125" style="92" customWidth="1"/>
    <col min="4134" max="4134" width="11.6640625" style="92" customWidth="1"/>
    <col min="4135" max="4137" width="9.109375" style="92"/>
    <col min="4138" max="4138" width="15" style="92" customWidth="1"/>
    <col min="4139" max="4362" width="9.109375" style="92"/>
    <col min="4363" max="4363" width="8.33203125" style="92" customWidth="1"/>
    <col min="4364" max="4364" width="51.6640625" style="92" customWidth="1"/>
    <col min="4365" max="4365" width="0" style="92" hidden="1" customWidth="1"/>
    <col min="4366" max="4366" width="16.88671875" style="92" customWidth="1"/>
    <col min="4367" max="4367" width="23.33203125" style="92" bestFit="1" customWidth="1"/>
    <col min="4368" max="4368" width="27.5546875" style="92" bestFit="1" customWidth="1"/>
    <col min="4369" max="4369" width="16.6640625" style="92" customWidth="1"/>
    <col min="4370" max="4370" width="16.88671875" style="92" bestFit="1" customWidth="1"/>
    <col min="4371" max="4371" width="22.109375" style="92" bestFit="1" customWidth="1"/>
    <col min="4372" max="4372" width="14.33203125" style="92" customWidth="1"/>
    <col min="4373" max="4373" width="12.88671875" style="92" bestFit="1" customWidth="1"/>
    <col min="4374" max="4374" width="12.33203125" style="92" customWidth="1"/>
    <col min="4375" max="4375" width="13.88671875" style="92" customWidth="1"/>
    <col min="4376" max="4376" width="8.44140625" style="92" customWidth="1"/>
    <col min="4377" max="4377" width="9.6640625" style="92" customWidth="1"/>
    <col min="4378" max="4378" width="13" style="92" customWidth="1"/>
    <col min="4379" max="4379" width="12.109375" style="92" customWidth="1"/>
    <col min="4380" max="4380" width="14.109375" style="92" customWidth="1"/>
    <col min="4381" max="4381" width="18" style="92" customWidth="1"/>
    <col min="4382" max="4382" width="12.6640625" style="92" customWidth="1"/>
    <col min="4383" max="4386" width="9.109375" style="92"/>
    <col min="4387" max="4387" width="19.33203125" style="92" customWidth="1"/>
    <col min="4388" max="4388" width="8.33203125" style="92" customWidth="1"/>
    <col min="4389" max="4389" width="7.33203125" style="92" customWidth="1"/>
    <col min="4390" max="4390" width="11.6640625" style="92" customWidth="1"/>
    <col min="4391" max="4393" width="9.109375" style="92"/>
    <col min="4394" max="4394" width="15" style="92" customWidth="1"/>
    <col min="4395" max="4618" width="9.109375" style="92"/>
    <col min="4619" max="4619" width="8.33203125" style="92" customWidth="1"/>
    <col min="4620" max="4620" width="51.6640625" style="92" customWidth="1"/>
    <col min="4621" max="4621" width="0" style="92" hidden="1" customWidth="1"/>
    <col min="4622" max="4622" width="16.88671875" style="92" customWidth="1"/>
    <col min="4623" max="4623" width="23.33203125" style="92" bestFit="1" customWidth="1"/>
    <col min="4624" max="4624" width="27.5546875" style="92" bestFit="1" customWidth="1"/>
    <col min="4625" max="4625" width="16.6640625" style="92" customWidth="1"/>
    <col min="4626" max="4626" width="16.88671875" style="92" bestFit="1" customWidth="1"/>
    <col min="4627" max="4627" width="22.109375" style="92" bestFit="1" customWidth="1"/>
    <col min="4628" max="4628" width="14.33203125" style="92" customWidth="1"/>
    <col min="4629" max="4629" width="12.88671875" style="92" bestFit="1" customWidth="1"/>
    <col min="4630" max="4630" width="12.33203125" style="92" customWidth="1"/>
    <col min="4631" max="4631" width="13.88671875" style="92" customWidth="1"/>
    <col min="4632" max="4632" width="8.44140625" style="92" customWidth="1"/>
    <col min="4633" max="4633" width="9.6640625" style="92" customWidth="1"/>
    <col min="4634" max="4634" width="13" style="92" customWidth="1"/>
    <col min="4635" max="4635" width="12.109375" style="92" customWidth="1"/>
    <col min="4636" max="4636" width="14.109375" style="92" customWidth="1"/>
    <col min="4637" max="4637" width="18" style="92" customWidth="1"/>
    <col min="4638" max="4638" width="12.6640625" style="92" customWidth="1"/>
    <col min="4639" max="4642" width="9.109375" style="92"/>
    <col min="4643" max="4643" width="19.33203125" style="92" customWidth="1"/>
    <col min="4644" max="4644" width="8.33203125" style="92" customWidth="1"/>
    <col min="4645" max="4645" width="7.33203125" style="92" customWidth="1"/>
    <col min="4646" max="4646" width="11.6640625" style="92" customWidth="1"/>
    <col min="4647" max="4649" width="9.109375" style="92"/>
    <col min="4650" max="4650" width="15" style="92" customWidth="1"/>
    <col min="4651" max="4874" width="9.109375" style="92"/>
    <col min="4875" max="4875" width="8.33203125" style="92" customWidth="1"/>
    <col min="4876" max="4876" width="51.6640625" style="92" customWidth="1"/>
    <col min="4877" max="4877" width="0" style="92" hidden="1" customWidth="1"/>
    <col min="4878" max="4878" width="16.88671875" style="92" customWidth="1"/>
    <col min="4879" max="4879" width="23.33203125" style="92" bestFit="1" customWidth="1"/>
    <col min="4880" max="4880" width="27.5546875" style="92" bestFit="1" customWidth="1"/>
    <col min="4881" max="4881" width="16.6640625" style="92" customWidth="1"/>
    <col min="4882" max="4882" width="16.88671875" style="92" bestFit="1" customWidth="1"/>
    <col min="4883" max="4883" width="22.109375" style="92" bestFit="1" customWidth="1"/>
    <col min="4884" max="4884" width="14.33203125" style="92" customWidth="1"/>
    <col min="4885" max="4885" width="12.88671875" style="92" bestFit="1" customWidth="1"/>
    <col min="4886" max="4886" width="12.33203125" style="92" customWidth="1"/>
    <col min="4887" max="4887" width="13.88671875" style="92" customWidth="1"/>
    <col min="4888" max="4888" width="8.44140625" style="92" customWidth="1"/>
    <col min="4889" max="4889" width="9.6640625" style="92" customWidth="1"/>
    <col min="4890" max="4890" width="13" style="92" customWidth="1"/>
    <col min="4891" max="4891" width="12.109375" style="92" customWidth="1"/>
    <col min="4892" max="4892" width="14.109375" style="92" customWidth="1"/>
    <col min="4893" max="4893" width="18" style="92" customWidth="1"/>
    <col min="4894" max="4894" width="12.6640625" style="92" customWidth="1"/>
    <col min="4895" max="4898" width="9.109375" style="92"/>
    <col min="4899" max="4899" width="19.33203125" style="92" customWidth="1"/>
    <col min="4900" max="4900" width="8.33203125" style="92" customWidth="1"/>
    <col min="4901" max="4901" width="7.33203125" style="92" customWidth="1"/>
    <col min="4902" max="4902" width="11.6640625" style="92" customWidth="1"/>
    <col min="4903" max="4905" width="9.109375" style="92"/>
    <col min="4906" max="4906" width="15" style="92" customWidth="1"/>
    <col min="4907" max="5130" width="9.109375" style="92"/>
    <col min="5131" max="5131" width="8.33203125" style="92" customWidth="1"/>
    <col min="5132" max="5132" width="51.6640625" style="92" customWidth="1"/>
    <col min="5133" max="5133" width="0" style="92" hidden="1" customWidth="1"/>
    <col min="5134" max="5134" width="16.88671875" style="92" customWidth="1"/>
    <col min="5135" max="5135" width="23.33203125" style="92" bestFit="1" customWidth="1"/>
    <col min="5136" max="5136" width="27.5546875" style="92" bestFit="1" customWidth="1"/>
    <col min="5137" max="5137" width="16.6640625" style="92" customWidth="1"/>
    <col min="5138" max="5138" width="16.88671875" style="92" bestFit="1" customWidth="1"/>
    <col min="5139" max="5139" width="22.109375" style="92" bestFit="1" customWidth="1"/>
    <col min="5140" max="5140" width="14.33203125" style="92" customWidth="1"/>
    <col min="5141" max="5141" width="12.88671875" style="92" bestFit="1" customWidth="1"/>
    <col min="5142" max="5142" width="12.33203125" style="92" customWidth="1"/>
    <col min="5143" max="5143" width="13.88671875" style="92" customWidth="1"/>
    <col min="5144" max="5144" width="8.44140625" style="92" customWidth="1"/>
    <col min="5145" max="5145" width="9.6640625" style="92" customWidth="1"/>
    <col min="5146" max="5146" width="13" style="92" customWidth="1"/>
    <col min="5147" max="5147" width="12.109375" style="92" customWidth="1"/>
    <col min="5148" max="5148" width="14.109375" style="92" customWidth="1"/>
    <col min="5149" max="5149" width="18" style="92" customWidth="1"/>
    <col min="5150" max="5150" width="12.6640625" style="92" customWidth="1"/>
    <col min="5151" max="5154" width="9.109375" style="92"/>
    <col min="5155" max="5155" width="19.33203125" style="92" customWidth="1"/>
    <col min="5156" max="5156" width="8.33203125" style="92" customWidth="1"/>
    <col min="5157" max="5157" width="7.33203125" style="92" customWidth="1"/>
    <col min="5158" max="5158" width="11.6640625" style="92" customWidth="1"/>
    <col min="5159" max="5161" width="9.109375" style="92"/>
    <col min="5162" max="5162" width="15" style="92" customWidth="1"/>
    <col min="5163" max="5386" width="9.109375" style="92"/>
    <col min="5387" max="5387" width="8.33203125" style="92" customWidth="1"/>
    <col min="5388" max="5388" width="51.6640625" style="92" customWidth="1"/>
    <col min="5389" max="5389" width="0" style="92" hidden="1" customWidth="1"/>
    <col min="5390" max="5390" width="16.88671875" style="92" customWidth="1"/>
    <col min="5391" max="5391" width="23.33203125" style="92" bestFit="1" customWidth="1"/>
    <col min="5392" max="5392" width="27.5546875" style="92" bestFit="1" customWidth="1"/>
    <col min="5393" max="5393" width="16.6640625" style="92" customWidth="1"/>
    <col min="5394" max="5394" width="16.88671875" style="92" bestFit="1" customWidth="1"/>
    <col min="5395" max="5395" width="22.109375" style="92" bestFit="1" customWidth="1"/>
    <col min="5396" max="5396" width="14.33203125" style="92" customWidth="1"/>
    <col min="5397" max="5397" width="12.88671875" style="92" bestFit="1" customWidth="1"/>
    <col min="5398" max="5398" width="12.33203125" style="92" customWidth="1"/>
    <col min="5399" max="5399" width="13.88671875" style="92" customWidth="1"/>
    <col min="5400" max="5400" width="8.44140625" style="92" customWidth="1"/>
    <col min="5401" max="5401" width="9.6640625" style="92" customWidth="1"/>
    <col min="5402" max="5402" width="13" style="92" customWidth="1"/>
    <col min="5403" max="5403" width="12.109375" style="92" customWidth="1"/>
    <col min="5404" max="5404" width="14.109375" style="92" customWidth="1"/>
    <col min="5405" max="5405" width="18" style="92" customWidth="1"/>
    <col min="5406" max="5406" width="12.6640625" style="92" customWidth="1"/>
    <col min="5407" max="5410" width="9.109375" style="92"/>
    <col min="5411" max="5411" width="19.33203125" style="92" customWidth="1"/>
    <col min="5412" max="5412" width="8.33203125" style="92" customWidth="1"/>
    <col min="5413" max="5413" width="7.33203125" style="92" customWidth="1"/>
    <col min="5414" max="5414" width="11.6640625" style="92" customWidth="1"/>
    <col min="5415" max="5417" width="9.109375" style="92"/>
    <col min="5418" max="5418" width="15" style="92" customWidth="1"/>
    <col min="5419" max="5642" width="9.109375" style="92"/>
    <col min="5643" max="5643" width="8.33203125" style="92" customWidth="1"/>
    <col min="5644" max="5644" width="51.6640625" style="92" customWidth="1"/>
    <col min="5645" max="5645" width="0" style="92" hidden="1" customWidth="1"/>
    <col min="5646" max="5646" width="16.88671875" style="92" customWidth="1"/>
    <col min="5647" max="5647" width="23.33203125" style="92" bestFit="1" customWidth="1"/>
    <col min="5648" max="5648" width="27.5546875" style="92" bestFit="1" customWidth="1"/>
    <col min="5649" max="5649" width="16.6640625" style="92" customWidth="1"/>
    <col min="5650" max="5650" width="16.88671875" style="92" bestFit="1" customWidth="1"/>
    <col min="5651" max="5651" width="22.109375" style="92" bestFit="1" customWidth="1"/>
    <col min="5652" max="5652" width="14.33203125" style="92" customWidth="1"/>
    <col min="5653" max="5653" width="12.88671875" style="92" bestFit="1" customWidth="1"/>
    <col min="5654" max="5654" width="12.33203125" style="92" customWidth="1"/>
    <col min="5655" max="5655" width="13.88671875" style="92" customWidth="1"/>
    <col min="5656" max="5656" width="8.44140625" style="92" customWidth="1"/>
    <col min="5657" max="5657" width="9.6640625" style="92" customWidth="1"/>
    <col min="5658" max="5658" width="13" style="92" customWidth="1"/>
    <col min="5659" max="5659" width="12.109375" style="92" customWidth="1"/>
    <col min="5660" max="5660" width="14.109375" style="92" customWidth="1"/>
    <col min="5661" max="5661" width="18" style="92" customWidth="1"/>
    <col min="5662" max="5662" width="12.6640625" style="92" customWidth="1"/>
    <col min="5663" max="5666" width="9.109375" style="92"/>
    <col min="5667" max="5667" width="19.33203125" style="92" customWidth="1"/>
    <col min="5668" max="5668" width="8.33203125" style="92" customWidth="1"/>
    <col min="5669" max="5669" width="7.33203125" style="92" customWidth="1"/>
    <col min="5670" max="5670" width="11.6640625" style="92" customWidth="1"/>
    <col min="5671" max="5673" width="9.109375" style="92"/>
    <col min="5674" max="5674" width="15" style="92" customWidth="1"/>
    <col min="5675" max="5898" width="9.109375" style="92"/>
    <col min="5899" max="5899" width="8.33203125" style="92" customWidth="1"/>
    <col min="5900" max="5900" width="51.6640625" style="92" customWidth="1"/>
    <col min="5901" max="5901" width="0" style="92" hidden="1" customWidth="1"/>
    <col min="5902" max="5902" width="16.88671875" style="92" customWidth="1"/>
    <col min="5903" max="5903" width="23.33203125" style="92" bestFit="1" customWidth="1"/>
    <col min="5904" max="5904" width="27.5546875" style="92" bestFit="1" customWidth="1"/>
    <col min="5905" max="5905" width="16.6640625" style="92" customWidth="1"/>
    <col min="5906" max="5906" width="16.88671875" style="92" bestFit="1" customWidth="1"/>
    <col min="5907" max="5907" width="22.109375" style="92" bestFit="1" customWidth="1"/>
    <col min="5908" max="5908" width="14.33203125" style="92" customWidth="1"/>
    <col min="5909" max="5909" width="12.88671875" style="92" bestFit="1" customWidth="1"/>
    <col min="5910" max="5910" width="12.33203125" style="92" customWidth="1"/>
    <col min="5911" max="5911" width="13.88671875" style="92" customWidth="1"/>
    <col min="5912" max="5912" width="8.44140625" style="92" customWidth="1"/>
    <col min="5913" max="5913" width="9.6640625" style="92" customWidth="1"/>
    <col min="5914" max="5914" width="13" style="92" customWidth="1"/>
    <col min="5915" max="5915" width="12.109375" style="92" customWidth="1"/>
    <col min="5916" max="5916" width="14.109375" style="92" customWidth="1"/>
    <col min="5917" max="5917" width="18" style="92" customWidth="1"/>
    <col min="5918" max="5918" width="12.6640625" style="92" customWidth="1"/>
    <col min="5919" max="5922" width="9.109375" style="92"/>
    <col min="5923" max="5923" width="19.33203125" style="92" customWidth="1"/>
    <col min="5924" max="5924" width="8.33203125" style="92" customWidth="1"/>
    <col min="5925" max="5925" width="7.33203125" style="92" customWidth="1"/>
    <col min="5926" max="5926" width="11.6640625" style="92" customWidth="1"/>
    <col min="5927" max="5929" width="9.109375" style="92"/>
    <col min="5930" max="5930" width="15" style="92" customWidth="1"/>
    <col min="5931" max="6154" width="9.109375" style="92"/>
    <col min="6155" max="6155" width="8.33203125" style="92" customWidth="1"/>
    <col min="6156" max="6156" width="51.6640625" style="92" customWidth="1"/>
    <col min="6157" max="6157" width="0" style="92" hidden="1" customWidth="1"/>
    <col min="6158" max="6158" width="16.88671875" style="92" customWidth="1"/>
    <col min="6159" max="6159" width="23.33203125" style="92" bestFit="1" customWidth="1"/>
    <col min="6160" max="6160" width="27.5546875" style="92" bestFit="1" customWidth="1"/>
    <col min="6161" max="6161" width="16.6640625" style="92" customWidth="1"/>
    <col min="6162" max="6162" width="16.88671875" style="92" bestFit="1" customWidth="1"/>
    <col min="6163" max="6163" width="22.109375" style="92" bestFit="1" customWidth="1"/>
    <col min="6164" max="6164" width="14.33203125" style="92" customWidth="1"/>
    <col min="6165" max="6165" width="12.88671875" style="92" bestFit="1" customWidth="1"/>
    <col min="6166" max="6166" width="12.33203125" style="92" customWidth="1"/>
    <col min="6167" max="6167" width="13.88671875" style="92" customWidth="1"/>
    <col min="6168" max="6168" width="8.44140625" style="92" customWidth="1"/>
    <col min="6169" max="6169" width="9.6640625" style="92" customWidth="1"/>
    <col min="6170" max="6170" width="13" style="92" customWidth="1"/>
    <col min="6171" max="6171" width="12.109375" style="92" customWidth="1"/>
    <col min="6172" max="6172" width="14.109375" style="92" customWidth="1"/>
    <col min="6173" max="6173" width="18" style="92" customWidth="1"/>
    <col min="6174" max="6174" width="12.6640625" style="92" customWidth="1"/>
    <col min="6175" max="6178" width="9.109375" style="92"/>
    <col min="6179" max="6179" width="19.33203125" style="92" customWidth="1"/>
    <col min="6180" max="6180" width="8.33203125" style="92" customWidth="1"/>
    <col min="6181" max="6181" width="7.33203125" style="92" customWidth="1"/>
    <col min="6182" max="6182" width="11.6640625" style="92" customWidth="1"/>
    <col min="6183" max="6185" width="9.109375" style="92"/>
    <col min="6186" max="6186" width="15" style="92" customWidth="1"/>
    <col min="6187" max="6410" width="9.109375" style="92"/>
    <col min="6411" max="6411" width="8.33203125" style="92" customWidth="1"/>
    <col min="6412" max="6412" width="51.6640625" style="92" customWidth="1"/>
    <col min="6413" max="6413" width="0" style="92" hidden="1" customWidth="1"/>
    <col min="6414" max="6414" width="16.88671875" style="92" customWidth="1"/>
    <col min="6415" max="6415" width="23.33203125" style="92" bestFit="1" customWidth="1"/>
    <col min="6416" max="6416" width="27.5546875" style="92" bestFit="1" customWidth="1"/>
    <col min="6417" max="6417" width="16.6640625" style="92" customWidth="1"/>
    <col min="6418" max="6418" width="16.88671875" style="92" bestFit="1" customWidth="1"/>
    <col min="6419" max="6419" width="22.109375" style="92" bestFit="1" customWidth="1"/>
    <col min="6420" max="6420" width="14.33203125" style="92" customWidth="1"/>
    <col min="6421" max="6421" width="12.88671875" style="92" bestFit="1" customWidth="1"/>
    <col min="6422" max="6422" width="12.33203125" style="92" customWidth="1"/>
    <col min="6423" max="6423" width="13.88671875" style="92" customWidth="1"/>
    <col min="6424" max="6424" width="8.44140625" style="92" customWidth="1"/>
    <col min="6425" max="6425" width="9.6640625" style="92" customWidth="1"/>
    <col min="6426" max="6426" width="13" style="92" customWidth="1"/>
    <col min="6427" max="6427" width="12.109375" style="92" customWidth="1"/>
    <col min="6428" max="6428" width="14.109375" style="92" customWidth="1"/>
    <col min="6429" max="6429" width="18" style="92" customWidth="1"/>
    <col min="6430" max="6430" width="12.6640625" style="92" customWidth="1"/>
    <col min="6431" max="6434" width="9.109375" style="92"/>
    <col min="6435" max="6435" width="19.33203125" style="92" customWidth="1"/>
    <col min="6436" max="6436" width="8.33203125" style="92" customWidth="1"/>
    <col min="6437" max="6437" width="7.33203125" style="92" customWidth="1"/>
    <col min="6438" max="6438" width="11.6640625" style="92" customWidth="1"/>
    <col min="6439" max="6441" width="9.109375" style="92"/>
    <col min="6442" max="6442" width="15" style="92" customWidth="1"/>
    <col min="6443" max="6666" width="9.109375" style="92"/>
    <col min="6667" max="6667" width="8.33203125" style="92" customWidth="1"/>
    <col min="6668" max="6668" width="51.6640625" style="92" customWidth="1"/>
    <col min="6669" max="6669" width="0" style="92" hidden="1" customWidth="1"/>
    <col min="6670" max="6670" width="16.88671875" style="92" customWidth="1"/>
    <col min="6671" max="6671" width="23.33203125" style="92" bestFit="1" customWidth="1"/>
    <col min="6672" max="6672" width="27.5546875" style="92" bestFit="1" customWidth="1"/>
    <col min="6673" max="6673" width="16.6640625" style="92" customWidth="1"/>
    <col min="6674" max="6674" width="16.88671875" style="92" bestFit="1" customWidth="1"/>
    <col min="6675" max="6675" width="22.109375" style="92" bestFit="1" customWidth="1"/>
    <col min="6676" max="6676" width="14.33203125" style="92" customWidth="1"/>
    <col min="6677" max="6677" width="12.88671875" style="92" bestFit="1" customWidth="1"/>
    <col min="6678" max="6678" width="12.33203125" style="92" customWidth="1"/>
    <col min="6679" max="6679" width="13.88671875" style="92" customWidth="1"/>
    <col min="6680" max="6680" width="8.44140625" style="92" customWidth="1"/>
    <col min="6681" max="6681" width="9.6640625" style="92" customWidth="1"/>
    <col min="6682" max="6682" width="13" style="92" customWidth="1"/>
    <col min="6683" max="6683" width="12.109375" style="92" customWidth="1"/>
    <col min="6684" max="6684" width="14.109375" style="92" customWidth="1"/>
    <col min="6685" max="6685" width="18" style="92" customWidth="1"/>
    <col min="6686" max="6686" width="12.6640625" style="92" customWidth="1"/>
    <col min="6687" max="6690" width="9.109375" style="92"/>
    <col min="6691" max="6691" width="19.33203125" style="92" customWidth="1"/>
    <col min="6692" max="6692" width="8.33203125" style="92" customWidth="1"/>
    <col min="6693" max="6693" width="7.33203125" style="92" customWidth="1"/>
    <col min="6694" max="6694" width="11.6640625" style="92" customWidth="1"/>
    <col min="6695" max="6697" width="9.109375" style="92"/>
    <col min="6698" max="6698" width="15" style="92" customWidth="1"/>
    <col min="6699" max="6922" width="9.109375" style="92"/>
    <col min="6923" max="6923" width="8.33203125" style="92" customWidth="1"/>
    <col min="6924" max="6924" width="51.6640625" style="92" customWidth="1"/>
    <col min="6925" max="6925" width="0" style="92" hidden="1" customWidth="1"/>
    <col min="6926" max="6926" width="16.88671875" style="92" customWidth="1"/>
    <col min="6927" max="6927" width="23.33203125" style="92" bestFit="1" customWidth="1"/>
    <col min="6928" max="6928" width="27.5546875" style="92" bestFit="1" customWidth="1"/>
    <col min="6929" max="6929" width="16.6640625" style="92" customWidth="1"/>
    <col min="6930" max="6930" width="16.88671875" style="92" bestFit="1" customWidth="1"/>
    <col min="6931" max="6931" width="22.109375" style="92" bestFit="1" customWidth="1"/>
    <col min="6932" max="6932" width="14.33203125" style="92" customWidth="1"/>
    <col min="6933" max="6933" width="12.88671875" style="92" bestFit="1" customWidth="1"/>
    <col min="6934" max="6934" width="12.33203125" style="92" customWidth="1"/>
    <col min="6935" max="6935" width="13.88671875" style="92" customWidth="1"/>
    <col min="6936" max="6936" width="8.44140625" style="92" customWidth="1"/>
    <col min="6937" max="6937" width="9.6640625" style="92" customWidth="1"/>
    <col min="6938" max="6938" width="13" style="92" customWidth="1"/>
    <col min="6939" max="6939" width="12.109375" style="92" customWidth="1"/>
    <col min="6940" max="6940" width="14.109375" style="92" customWidth="1"/>
    <col min="6941" max="6941" width="18" style="92" customWidth="1"/>
    <col min="6942" max="6942" width="12.6640625" style="92" customWidth="1"/>
    <col min="6943" max="6946" width="9.109375" style="92"/>
    <col min="6947" max="6947" width="19.33203125" style="92" customWidth="1"/>
    <col min="6948" max="6948" width="8.33203125" style="92" customWidth="1"/>
    <col min="6949" max="6949" width="7.33203125" style="92" customWidth="1"/>
    <col min="6950" max="6950" width="11.6640625" style="92" customWidth="1"/>
    <col min="6951" max="6953" width="9.109375" style="92"/>
    <col min="6954" max="6954" width="15" style="92" customWidth="1"/>
    <col min="6955" max="7178" width="9.109375" style="92"/>
    <col min="7179" max="7179" width="8.33203125" style="92" customWidth="1"/>
    <col min="7180" max="7180" width="51.6640625" style="92" customWidth="1"/>
    <col min="7181" max="7181" width="0" style="92" hidden="1" customWidth="1"/>
    <col min="7182" max="7182" width="16.88671875" style="92" customWidth="1"/>
    <col min="7183" max="7183" width="23.33203125" style="92" bestFit="1" customWidth="1"/>
    <col min="7184" max="7184" width="27.5546875" style="92" bestFit="1" customWidth="1"/>
    <col min="7185" max="7185" width="16.6640625" style="92" customWidth="1"/>
    <col min="7186" max="7186" width="16.88671875" style="92" bestFit="1" customWidth="1"/>
    <col min="7187" max="7187" width="22.109375" style="92" bestFit="1" customWidth="1"/>
    <col min="7188" max="7188" width="14.33203125" style="92" customWidth="1"/>
    <col min="7189" max="7189" width="12.88671875" style="92" bestFit="1" customWidth="1"/>
    <col min="7190" max="7190" width="12.33203125" style="92" customWidth="1"/>
    <col min="7191" max="7191" width="13.88671875" style="92" customWidth="1"/>
    <col min="7192" max="7192" width="8.44140625" style="92" customWidth="1"/>
    <col min="7193" max="7193" width="9.6640625" style="92" customWidth="1"/>
    <col min="7194" max="7194" width="13" style="92" customWidth="1"/>
    <col min="7195" max="7195" width="12.109375" style="92" customWidth="1"/>
    <col min="7196" max="7196" width="14.109375" style="92" customWidth="1"/>
    <col min="7197" max="7197" width="18" style="92" customWidth="1"/>
    <col min="7198" max="7198" width="12.6640625" style="92" customWidth="1"/>
    <col min="7199" max="7202" width="9.109375" style="92"/>
    <col min="7203" max="7203" width="19.33203125" style="92" customWidth="1"/>
    <col min="7204" max="7204" width="8.33203125" style="92" customWidth="1"/>
    <col min="7205" max="7205" width="7.33203125" style="92" customWidth="1"/>
    <col min="7206" max="7206" width="11.6640625" style="92" customWidth="1"/>
    <col min="7207" max="7209" width="9.109375" style="92"/>
    <col min="7210" max="7210" width="15" style="92" customWidth="1"/>
    <col min="7211" max="7434" width="9.109375" style="92"/>
    <col min="7435" max="7435" width="8.33203125" style="92" customWidth="1"/>
    <col min="7436" max="7436" width="51.6640625" style="92" customWidth="1"/>
    <col min="7437" max="7437" width="0" style="92" hidden="1" customWidth="1"/>
    <col min="7438" max="7438" width="16.88671875" style="92" customWidth="1"/>
    <col min="7439" max="7439" width="23.33203125" style="92" bestFit="1" customWidth="1"/>
    <col min="7440" max="7440" width="27.5546875" style="92" bestFit="1" customWidth="1"/>
    <col min="7441" max="7441" width="16.6640625" style="92" customWidth="1"/>
    <col min="7442" max="7442" width="16.88671875" style="92" bestFit="1" customWidth="1"/>
    <col min="7443" max="7443" width="22.109375" style="92" bestFit="1" customWidth="1"/>
    <col min="7444" max="7444" width="14.33203125" style="92" customWidth="1"/>
    <col min="7445" max="7445" width="12.88671875" style="92" bestFit="1" customWidth="1"/>
    <col min="7446" max="7446" width="12.33203125" style="92" customWidth="1"/>
    <col min="7447" max="7447" width="13.88671875" style="92" customWidth="1"/>
    <col min="7448" max="7448" width="8.44140625" style="92" customWidth="1"/>
    <col min="7449" max="7449" width="9.6640625" style="92" customWidth="1"/>
    <col min="7450" max="7450" width="13" style="92" customWidth="1"/>
    <col min="7451" max="7451" width="12.109375" style="92" customWidth="1"/>
    <col min="7452" max="7452" width="14.109375" style="92" customWidth="1"/>
    <col min="7453" max="7453" width="18" style="92" customWidth="1"/>
    <col min="7454" max="7454" width="12.6640625" style="92" customWidth="1"/>
    <col min="7455" max="7458" width="9.109375" style="92"/>
    <col min="7459" max="7459" width="19.33203125" style="92" customWidth="1"/>
    <col min="7460" max="7460" width="8.33203125" style="92" customWidth="1"/>
    <col min="7461" max="7461" width="7.33203125" style="92" customWidth="1"/>
    <col min="7462" max="7462" width="11.6640625" style="92" customWidth="1"/>
    <col min="7463" max="7465" width="9.109375" style="92"/>
    <col min="7466" max="7466" width="15" style="92" customWidth="1"/>
    <col min="7467" max="7690" width="9.109375" style="92"/>
    <col min="7691" max="7691" width="8.33203125" style="92" customWidth="1"/>
    <col min="7692" max="7692" width="51.6640625" style="92" customWidth="1"/>
    <col min="7693" max="7693" width="0" style="92" hidden="1" customWidth="1"/>
    <col min="7694" max="7694" width="16.88671875" style="92" customWidth="1"/>
    <col min="7695" max="7695" width="23.33203125" style="92" bestFit="1" customWidth="1"/>
    <col min="7696" max="7696" width="27.5546875" style="92" bestFit="1" customWidth="1"/>
    <col min="7697" max="7697" width="16.6640625" style="92" customWidth="1"/>
    <col min="7698" max="7698" width="16.88671875" style="92" bestFit="1" customWidth="1"/>
    <col min="7699" max="7699" width="22.109375" style="92" bestFit="1" customWidth="1"/>
    <col min="7700" max="7700" width="14.33203125" style="92" customWidth="1"/>
    <col min="7701" max="7701" width="12.88671875" style="92" bestFit="1" customWidth="1"/>
    <col min="7702" max="7702" width="12.33203125" style="92" customWidth="1"/>
    <col min="7703" max="7703" width="13.88671875" style="92" customWidth="1"/>
    <col min="7704" max="7704" width="8.44140625" style="92" customWidth="1"/>
    <col min="7705" max="7705" width="9.6640625" style="92" customWidth="1"/>
    <col min="7706" max="7706" width="13" style="92" customWidth="1"/>
    <col min="7707" max="7707" width="12.109375" style="92" customWidth="1"/>
    <col min="7708" max="7708" width="14.109375" style="92" customWidth="1"/>
    <col min="7709" max="7709" width="18" style="92" customWidth="1"/>
    <col min="7710" max="7710" width="12.6640625" style="92" customWidth="1"/>
    <col min="7711" max="7714" width="9.109375" style="92"/>
    <col min="7715" max="7715" width="19.33203125" style="92" customWidth="1"/>
    <col min="7716" max="7716" width="8.33203125" style="92" customWidth="1"/>
    <col min="7717" max="7717" width="7.33203125" style="92" customWidth="1"/>
    <col min="7718" max="7718" width="11.6640625" style="92" customWidth="1"/>
    <col min="7719" max="7721" width="9.109375" style="92"/>
    <col min="7722" max="7722" width="15" style="92" customWidth="1"/>
    <col min="7723" max="7946" width="9.109375" style="92"/>
    <col min="7947" max="7947" width="8.33203125" style="92" customWidth="1"/>
    <col min="7948" max="7948" width="51.6640625" style="92" customWidth="1"/>
    <col min="7949" max="7949" width="0" style="92" hidden="1" customWidth="1"/>
    <col min="7950" max="7950" width="16.88671875" style="92" customWidth="1"/>
    <col min="7951" max="7951" width="23.33203125" style="92" bestFit="1" customWidth="1"/>
    <col min="7952" max="7952" width="27.5546875" style="92" bestFit="1" customWidth="1"/>
    <col min="7953" max="7953" width="16.6640625" style="92" customWidth="1"/>
    <col min="7954" max="7954" width="16.88671875" style="92" bestFit="1" customWidth="1"/>
    <col min="7955" max="7955" width="22.109375" style="92" bestFit="1" customWidth="1"/>
    <col min="7956" max="7956" width="14.33203125" style="92" customWidth="1"/>
    <col min="7957" max="7957" width="12.88671875" style="92" bestFit="1" customWidth="1"/>
    <col min="7958" max="7958" width="12.33203125" style="92" customWidth="1"/>
    <col min="7959" max="7959" width="13.88671875" style="92" customWidth="1"/>
    <col min="7960" max="7960" width="8.44140625" style="92" customWidth="1"/>
    <col min="7961" max="7961" width="9.6640625" style="92" customWidth="1"/>
    <col min="7962" max="7962" width="13" style="92" customWidth="1"/>
    <col min="7963" max="7963" width="12.109375" style="92" customWidth="1"/>
    <col min="7964" max="7964" width="14.109375" style="92" customWidth="1"/>
    <col min="7965" max="7965" width="18" style="92" customWidth="1"/>
    <col min="7966" max="7966" width="12.6640625" style="92" customWidth="1"/>
    <col min="7967" max="7970" width="9.109375" style="92"/>
    <col min="7971" max="7971" width="19.33203125" style="92" customWidth="1"/>
    <col min="7972" max="7972" width="8.33203125" style="92" customWidth="1"/>
    <col min="7973" max="7973" width="7.33203125" style="92" customWidth="1"/>
    <col min="7974" max="7974" width="11.6640625" style="92" customWidth="1"/>
    <col min="7975" max="7977" width="9.109375" style="92"/>
    <col min="7978" max="7978" width="15" style="92" customWidth="1"/>
    <col min="7979" max="8202" width="9.109375" style="92"/>
    <col min="8203" max="8203" width="8.33203125" style="92" customWidth="1"/>
    <col min="8204" max="8204" width="51.6640625" style="92" customWidth="1"/>
    <col min="8205" max="8205" width="0" style="92" hidden="1" customWidth="1"/>
    <col min="8206" max="8206" width="16.88671875" style="92" customWidth="1"/>
    <col min="8207" max="8207" width="23.33203125" style="92" bestFit="1" customWidth="1"/>
    <col min="8208" max="8208" width="27.5546875" style="92" bestFit="1" customWidth="1"/>
    <col min="8209" max="8209" width="16.6640625" style="92" customWidth="1"/>
    <col min="8210" max="8210" width="16.88671875" style="92" bestFit="1" customWidth="1"/>
    <col min="8211" max="8211" width="22.109375" style="92" bestFit="1" customWidth="1"/>
    <col min="8212" max="8212" width="14.33203125" style="92" customWidth="1"/>
    <col min="8213" max="8213" width="12.88671875" style="92" bestFit="1" customWidth="1"/>
    <col min="8214" max="8214" width="12.33203125" style="92" customWidth="1"/>
    <col min="8215" max="8215" width="13.88671875" style="92" customWidth="1"/>
    <col min="8216" max="8216" width="8.44140625" style="92" customWidth="1"/>
    <col min="8217" max="8217" width="9.6640625" style="92" customWidth="1"/>
    <col min="8218" max="8218" width="13" style="92" customWidth="1"/>
    <col min="8219" max="8219" width="12.109375" style="92" customWidth="1"/>
    <col min="8220" max="8220" width="14.109375" style="92" customWidth="1"/>
    <col min="8221" max="8221" width="18" style="92" customWidth="1"/>
    <col min="8222" max="8222" width="12.6640625" style="92" customWidth="1"/>
    <col min="8223" max="8226" width="9.109375" style="92"/>
    <col min="8227" max="8227" width="19.33203125" style="92" customWidth="1"/>
    <col min="8228" max="8228" width="8.33203125" style="92" customWidth="1"/>
    <col min="8229" max="8229" width="7.33203125" style="92" customWidth="1"/>
    <col min="8230" max="8230" width="11.6640625" style="92" customWidth="1"/>
    <col min="8231" max="8233" width="9.109375" style="92"/>
    <col min="8234" max="8234" width="15" style="92" customWidth="1"/>
    <col min="8235" max="8458" width="9.109375" style="92"/>
    <col min="8459" max="8459" width="8.33203125" style="92" customWidth="1"/>
    <col min="8460" max="8460" width="51.6640625" style="92" customWidth="1"/>
    <col min="8461" max="8461" width="0" style="92" hidden="1" customWidth="1"/>
    <col min="8462" max="8462" width="16.88671875" style="92" customWidth="1"/>
    <col min="8463" max="8463" width="23.33203125" style="92" bestFit="1" customWidth="1"/>
    <col min="8464" max="8464" width="27.5546875" style="92" bestFit="1" customWidth="1"/>
    <col min="8465" max="8465" width="16.6640625" style="92" customWidth="1"/>
    <col min="8466" max="8466" width="16.88671875" style="92" bestFit="1" customWidth="1"/>
    <col min="8467" max="8467" width="22.109375" style="92" bestFit="1" customWidth="1"/>
    <col min="8468" max="8468" width="14.33203125" style="92" customWidth="1"/>
    <col min="8469" max="8469" width="12.88671875" style="92" bestFit="1" customWidth="1"/>
    <col min="8470" max="8470" width="12.33203125" style="92" customWidth="1"/>
    <col min="8471" max="8471" width="13.88671875" style="92" customWidth="1"/>
    <col min="8472" max="8472" width="8.44140625" style="92" customWidth="1"/>
    <col min="8473" max="8473" width="9.6640625" style="92" customWidth="1"/>
    <col min="8474" max="8474" width="13" style="92" customWidth="1"/>
    <col min="8475" max="8475" width="12.109375" style="92" customWidth="1"/>
    <col min="8476" max="8476" width="14.109375" style="92" customWidth="1"/>
    <col min="8477" max="8477" width="18" style="92" customWidth="1"/>
    <col min="8478" max="8478" width="12.6640625" style="92" customWidth="1"/>
    <col min="8479" max="8482" width="9.109375" style="92"/>
    <col min="8483" max="8483" width="19.33203125" style="92" customWidth="1"/>
    <col min="8484" max="8484" width="8.33203125" style="92" customWidth="1"/>
    <col min="8485" max="8485" width="7.33203125" style="92" customWidth="1"/>
    <col min="8486" max="8486" width="11.6640625" style="92" customWidth="1"/>
    <col min="8487" max="8489" width="9.109375" style="92"/>
    <col min="8490" max="8490" width="15" style="92" customWidth="1"/>
    <col min="8491" max="8714" width="9.109375" style="92"/>
    <col min="8715" max="8715" width="8.33203125" style="92" customWidth="1"/>
    <col min="8716" max="8716" width="51.6640625" style="92" customWidth="1"/>
    <col min="8717" max="8717" width="0" style="92" hidden="1" customWidth="1"/>
    <col min="8718" max="8718" width="16.88671875" style="92" customWidth="1"/>
    <col min="8719" max="8719" width="23.33203125" style="92" bestFit="1" customWidth="1"/>
    <col min="8720" max="8720" width="27.5546875" style="92" bestFit="1" customWidth="1"/>
    <col min="8721" max="8721" width="16.6640625" style="92" customWidth="1"/>
    <col min="8722" max="8722" width="16.88671875" style="92" bestFit="1" customWidth="1"/>
    <col min="8723" max="8723" width="22.109375" style="92" bestFit="1" customWidth="1"/>
    <col min="8724" max="8724" width="14.33203125" style="92" customWidth="1"/>
    <col min="8725" max="8725" width="12.88671875" style="92" bestFit="1" customWidth="1"/>
    <col min="8726" max="8726" width="12.33203125" style="92" customWidth="1"/>
    <col min="8727" max="8727" width="13.88671875" style="92" customWidth="1"/>
    <col min="8728" max="8728" width="8.44140625" style="92" customWidth="1"/>
    <col min="8729" max="8729" width="9.6640625" style="92" customWidth="1"/>
    <col min="8730" max="8730" width="13" style="92" customWidth="1"/>
    <col min="8731" max="8731" width="12.109375" style="92" customWidth="1"/>
    <col min="8732" max="8732" width="14.109375" style="92" customWidth="1"/>
    <col min="8733" max="8733" width="18" style="92" customWidth="1"/>
    <col min="8734" max="8734" width="12.6640625" style="92" customWidth="1"/>
    <col min="8735" max="8738" width="9.109375" style="92"/>
    <col min="8739" max="8739" width="19.33203125" style="92" customWidth="1"/>
    <col min="8740" max="8740" width="8.33203125" style="92" customWidth="1"/>
    <col min="8741" max="8741" width="7.33203125" style="92" customWidth="1"/>
    <col min="8742" max="8742" width="11.6640625" style="92" customWidth="1"/>
    <col min="8743" max="8745" width="9.109375" style="92"/>
    <col min="8746" max="8746" width="15" style="92" customWidth="1"/>
    <col min="8747" max="8970" width="9.109375" style="92"/>
    <col min="8971" max="8971" width="8.33203125" style="92" customWidth="1"/>
    <col min="8972" max="8972" width="51.6640625" style="92" customWidth="1"/>
    <col min="8973" max="8973" width="0" style="92" hidden="1" customWidth="1"/>
    <col min="8974" max="8974" width="16.88671875" style="92" customWidth="1"/>
    <col min="8975" max="8975" width="23.33203125" style="92" bestFit="1" customWidth="1"/>
    <col min="8976" max="8976" width="27.5546875" style="92" bestFit="1" customWidth="1"/>
    <col min="8977" max="8977" width="16.6640625" style="92" customWidth="1"/>
    <col min="8978" max="8978" width="16.88671875" style="92" bestFit="1" customWidth="1"/>
    <col min="8979" max="8979" width="22.109375" style="92" bestFit="1" customWidth="1"/>
    <col min="8980" max="8980" width="14.33203125" style="92" customWidth="1"/>
    <col min="8981" max="8981" width="12.88671875" style="92" bestFit="1" customWidth="1"/>
    <col min="8982" max="8982" width="12.33203125" style="92" customWidth="1"/>
    <col min="8983" max="8983" width="13.88671875" style="92" customWidth="1"/>
    <col min="8984" max="8984" width="8.44140625" style="92" customWidth="1"/>
    <col min="8985" max="8985" width="9.6640625" style="92" customWidth="1"/>
    <col min="8986" max="8986" width="13" style="92" customWidth="1"/>
    <col min="8987" max="8987" width="12.109375" style="92" customWidth="1"/>
    <col min="8988" max="8988" width="14.109375" style="92" customWidth="1"/>
    <col min="8989" max="8989" width="18" style="92" customWidth="1"/>
    <col min="8990" max="8990" width="12.6640625" style="92" customWidth="1"/>
    <col min="8991" max="8994" width="9.109375" style="92"/>
    <col min="8995" max="8995" width="19.33203125" style="92" customWidth="1"/>
    <col min="8996" max="8996" width="8.33203125" style="92" customWidth="1"/>
    <col min="8997" max="8997" width="7.33203125" style="92" customWidth="1"/>
    <col min="8998" max="8998" width="11.6640625" style="92" customWidth="1"/>
    <col min="8999" max="9001" width="9.109375" style="92"/>
    <col min="9002" max="9002" width="15" style="92" customWidth="1"/>
    <col min="9003" max="9226" width="9.109375" style="92"/>
    <col min="9227" max="9227" width="8.33203125" style="92" customWidth="1"/>
    <col min="9228" max="9228" width="51.6640625" style="92" customWidth="1"/>
    <col min="9229" max="9229" width="0" style="92" hidden="1" customWidth="1"/>
    <col min="9230" max="9230" width="16.88671875" style="92" customWidth="1"/>
    <col min="9231" max="9231" width="23.33203125" style="92" bestFit="1" customWidth="1"/>
    <col min="9232" max="9232" width="27.5546875" style="92" bestFit="1" customWidth="1"/>
    <col min="9233" max="9233" width="16.6640625" style="92" customWidth="1"/>
    <col min="9234" max="9234" width="16.88671875" style="92" bestFit="1" customWidth="1"/>
    <col min="9235" max="9235" width="22.109375" style="92" bestFit="1" customWidth="1"/>
    <col min="9236" max="9236" width="14.33203125" style="92" customWidth="1"/>
    <col min="9237" max="9237" width="12.88671875" style="92" bestFit="1" customWidth="1"/>
    <col min="9238" max="9238" width="12.33203125" style="92" customWidth="1"/>
    <col min="9239" max="9239" width="13.88671875" style="92" customWidth="1"/>
    <col min="9240" max="9240" width="8.44140625" style="92" customWidth="1"/>
    <col min="9241" max="9241" width="9.6640625" style="92" customWidth="1"/>
    <col min="9242" max="9242" width="13" style="92" customWidth="1"/>
    <col min="9243" max="9243" width="12.109375" style="92" customWidth="1"/>
    <col min="9244" max="9244" width="14.109375" style="92" customWidth="1"/>
    <col min="9245" max="9245" width="18" style="92" customWidth="1"/>
    <col min="9246" max="9246" width="12.6640625" style="92" customWidth="1"/>
    <col min="9247" max="9250" width="9.109375" style="92"/>
    <col min="9251" max="9251" width="19.33203125" style="92" customWidth="1"/>
    <col min="9252" max="9252" width="8.33203125" style="92" customWidth="1"/>
    <col min="9253" max="9253" width="7.33203125" style="92" customWidth="1"/>
    <col min="9254" max="9254" width="11.6640625" style="92" customWidth="1"/>
    <col min="9255" max="9257" width="9.109375" style="92"/>
    <col min="9258" max="9258" width="15" style="92" customWidth="1"/>
    <col min="9259" max="9482" width="9.109375" style="92"/>
    <col min="9483" max="9483" width="8.33203125" style="92" customWidth="1"/>
    <col min="9484" max="9484" width="51.6640625" style="92" customWidth="1"/>
    <col min="9485" max="9485" width="0" style="92" hidden="1" customWidth="1"/>
    <col min="9486" max="9486" width="16.88671875" style="92" customWidth="1"/>
    <col min="9487" max="9487" width="23.33203125" style="92" bestFit="1" customWidth="1"/>
    <col min="9488" max="9488" width="27.5546875" style="92" bestFit="1" customWidth="1"/>
    <col min="9489" max="9489" width="16.6640625" style="92" customWidth="1"/>
    <col min="9490" max="9490" width="16.88671875" style="92" bestFit="1" customWidth="1"/>
    <col min="9491" max="9491" width="22.109375" style="92" bestFit="1" customWidth="1"/>
    <col min="9492" max="9492" width="14.33203125" style="92" customWidth="1"/>
    <col min="9493" max="9493" width="12.88671875" style="92" bestFit="1" customWidth="1"/>
    <col min="9494" max="9494" width="12.33203125" style="92" customWidth="1"/>
    <col min="9495" max="9495" width="13.88671875" style="92" customWidth="1"/>
    <col min="9496" max="9496" width="8.44140625" style="92" customWidth="1"/>
    <col min="9497" max="9497" width="9.6640625" style="92" customWidth="1"/>
    <col min="9498" max="9498" width="13" style="92" customWidth="1"/>
    <col min="9499" max="9499" width="12.109375" style="92" customWidth="1"/>
    <col min="9500" max="9500" width="14.109375" style="92" customWidth="1"/>
    <col min="9501" max="9501" width="18" style="92" customWidth="1"/>
    <col min="9502" max="9502" width="12.6640625" style="92" customWidth="1"/>
    <col min="9503" max="9506" width="9.109375" style="92"/>
    <col min="9507" max="9507" width="19.33203125" style="92" customWidth="1"/>
    <col min="9508" max="9508" width="8.33203125" style="92" customWidth="1"/>
    <col min="9509" max="9509" width="7.33203125" style="92" customWidth="1"/>
    <col min="9510" max="9510" width="11.6640625" style="92" customWidth="1"/>
    <col min="9511" max="9513" width="9.109375" style="92"/>
    <col min="9514" max="9514" width="15" style="92" customWidth="1"/>
    <col min="9515" max="9738" width="9.109375" style="92"/>
    <col min="9739" max="9739" width="8.33203125" style="92" customWidth="1"/>
    <col min="9740" max="9740" width="51.6640625" style="92" customWidth="1"/>
    <col min="9741" max="9741" width="0" style="92" hidden="1" customWidth="1"/>
    <col min="9742" max="9742" width="16.88671875" style="92" customWidth="1"/>
    <col min="9743" max="9743" width="23.33203125" style="92" bestFit="1" customWidth="1"/>
    <col min="9744" max="9744" width="27.5546875" style="92" bestFit="1" customWidth="1"/>
    <col min="9745" max="9745" width="16.6640625" style="92" customWidth="1"/>
    <col min="9746" max="9746" width="16.88671875" style="92" bestFit="1" customWidth="1"/>
    <col min="9747" max="9747" width="22.109375" style="92" bestFit="1" customWidth="1"/>
    <col min="9748" max="9748" width="14.33203125" style="92" customWidth="1"/>
    <col min="9749" max="9749" width="12.88671875" style="92" bestFit="1" customWidth="1"/>
    <col min="9750" max="9750" width="12.33203125" style="92" customWidth="1"/>
    <col min="9751" max="9751" width="13.88671875" style="92" customWidth="1"/>
    <col min="9752" max="9752" width="8.44140625" style="92" customWidth="1"/>
    <col min="9753" max="9753" width="9.6640625" style="92" customWidth="1"/>
    <col min="9754" max="9754" width="13" style="92" customWidth="1"/>
    <col min="9755" max="9755" width="12.109375" style="92" customWidth="1"/>
    <col min="9756" max="9756" width="14.109375" style="92" customWidth="1"/>
    <col min="9757" max="9757" width="18" style="92" customWidth="1"/>
    <col min="9758" max="9758" width="12.6640625" style="92" customWidth="1"/>
    <col min="9759" max="9762" width="9.109375" style="92"/>
    <col min="9763" max="9763" width="19.33203125" style="92" customWidth="1"/>
    <col min="9764" max="9764" width="8.33203125" style="92" customWidth="1"/>
    <col min="9765" max="9765" width="7.33203125" style="92" customWidth="1"/>
    <col min="9766" max="9766" width="11.6640625" style="92" customWidth="1"/>
    <col min="9767" max="9769" width="9.109375" style="92"/>
    <col min="9770" max="9770" width="15" style="92" customWidth="1"/>
    <col min="9771" max="9994" width="9.109375" style="92"/>
    <col min="9995" max="9995" width="8.33203125" style="92" customWidth="1"/>
    <col min="9996" max="9996" width="51.6640625" style="92" customWidth="1"/>
    <col min="9997" max="9997" width="0" style="92" hidden="1" customWidth="1"/>
    <col min="9998" max="9998" width="16.88671875" style="92" customWidth="1"/>
    <col min="9999" max="9999" width="23.33203125" style="92" bestFit="1" customWidth="1"/>
    <col min="10000" max="10000" width="27.5546875" style="92" bestFit="1" customWidth="1"/>
    <col min="10001" max="10001" width="16.6640625" style="92" customWidth="1"/>
    <col min="10002" max="10002" width="16.88671875" style="92" bestFit="1" customWidth="1"/>
    <col min="10003" max="10003" width="22.109375" style="92" bestFit="1" customWidth="1"/>
    <col min="10004" max="10004" width="14.33203125" style="92" customWidth="1"/>
    <col min="10005" max="10005" width="12.88671875" style="92" bestFit="1" customWidth="1"/>
    <col min="10006" max="10006" width="12.33203125" style="92" customWidth="1"/>
    <col min="10007" max="10007" width="13.88671875" style="92" customWidth="1"/>
    <col min="10008" max="10008" width="8.44140625" style="92" customWidth="1"/>
    <col min="10009" max="10009" width="9.6640625" style="92" customWidth="1"/>
    <col min="10010" max="10010" width="13" style="92" customWidth="1"/>
    <col min="10011" max="10011" width="12.109375" style="92" customWidth="1"/>
    <col min="10012" max="10012" width="14.109375" style="92" customWidth="1"/>
    <col min="10013" max="10013" width="18" style="92" customWidth="1"/>
    <col min="10014" max="10014" width="12.6640625" style="92" customWidth="1"/>
    <col min="10015" max="10018" width="9.109375" style="92"/>
    <col min="10019" max="10019" width="19.33203125" style="92" customWidth="1"/>
    <col min="10020" max="10020" width="8.33203125" style="92" customWidth="1"/>
    <col min="10021" max="10021" width="7.33203125" style="92" customWidth="1"/>
    <col min="10022" max="10022" width="11.6640625" style="92" customWidth="1"/>
    <col min="10023" max="10025" width="9.109375" style="92"/>
    <col min="10026" max="10026" width="15" style="92" customWidth="1"/>
    <col min="10027" max="10250" width="9.109375" style="92"/>
    <col min="10251" max="10251" width="8.33203125" style="92" customWidth="1"/>
    <col min="10252" max="10252" width="51.6640625" style="92" customWidth="1"/>
    <col min="10253" max="10253" width="0" style="92" hidden="1" customWidth="1"/>
    <col min="10254" max="10254" width="16.88671875" style="92" customWidth="1"/>
    <col min="10255" max="10255" width="23.33203125" style="92" bestFit="1" customWidth="1"/>
    <col min="10256" max="10256" width="27.5546875" style="92" bestFit="1" customWidth="1"/>
    <col min="10257" max="10257" width="16.6640625" style="92" customWidth="1"/>
    <col min="10258" max="10258" width="16.88671875" style="92" bestFit="1" customWidth="1"/>
    <col min="10259" max="10259" width="22.109375" style="92" bestFit="1" customWidth="1"/>
    <col min="10260" max="10260" width="14.33203125" style="92" customWidth="1"/>
    <col min="10261" max="10261" width="12.88671875" style="92" bestFit="1" customWidth="1"/>
    <col min="10262" max="10262" width="12.33203125" style="92" customWidth="1"/>
    <col min="10263" max="10263" width="13.88671875" style="92" customWidth="1"/>
    <col min="10264" max="10264" width="8.44140625" style="92" customWidth="1"/>
    <col min="10265" max="10265" width="9.6640625" style="92" customWidth="1"/>
    <col min="10266" max="10266" width="13" style="92" customWidth="1"/>
    <col min="10267" max="10267" width="12.109375" style="92" customWidth="1"/>
    <col min="10268" max="10268" width="14.109375" style="92" customWidth="1"/>
    <col min="10269" max="10269" width="18" style="92" customWidth="1"/>
    <col min="10270" max="10270" width="12.6640625" style="92" customWidth="1"/>
    <col min="10271" max="10274" width="9.109375" style="92"/>
    <col min="10275" max="10275" width="19.33203125" style="92" customWidth="1"/>
    <col min="10276" max="10276" width="8.33203125" style="92" customWidth="1"/>
    <col min="10277" max="10277" width="7.33203125" style="92" customWidth="1"/>
    <col min="10278" max="10278" width="11.6640625" style="92" customWidth="1"/>
    <col min="10279" max="10281" width="9.109375" style="92"/>
    <col min="10282" max="10282" width="15" style="92" customWidth="1"/>
    <col min="10283" max="10506" width="9.109375" style="92"/>
    <col min="10507" max="10507" width="8.33203125" style="92" customWidth="1"/>
    <col min="10508" max="10508" width="51.6640625" style="92" customWidth="1"/>
    <col min="10509" max="10509" width="0" style="92" hidden="1" customWidth="1"/>
    <col min="10510" max="10510" width="16.88671875" style="92" customWidth="1"/>
    <col min="10511" max="10511" width="23.33203125" style="92" bestFit="1" customWidth="1"/>
    <col min="10512" max="10512" width="27.5546875" style="92" bestFit="1" customWidth="1"/>
    <col min="10513" max="10513" width="16.6640625" style="92" customWidth="1"/>
    <col min="10514" max="10514" width="16.88671875" style="92" bestFit="1" customWidth="1"/>
    <col min="10515" max="10515" width="22.109375" style="92" bestFit="1" customWidth="1"/>
    <col min="10516" max="10516" width="14.33203125" style="92" customWidth="1"/>
    <col min="10517" max="10517" width="12.88671875" style="92" bestFit="1" customWidth="1"/>
    <col min="10518" max="10518" width="12.33203125" style="92" customWidth="1"/>
    <col min="10519" max="10519" width="13.88671875" style="92" customWidth="1"/>
    <col min="10520" max="10520" width="8.44140625" style="92" customWidth="1"/>
    <col min="10521" max="10521" width="9.6640625" style="92" customWidth="1"/>
    <col min="10522" max="10522" width="13" style="92" customWidth="1"/>
    <col min="10523" max="10523" width="12.109375" style="92" customWidth="1"/>
    <col min="10524" max="10524" width="14.109375" style="92" customWidth="1"/>
    <col min="10525" max="10525" width="18" style="92" customWidth="1"/>
    <col min="10526" max="10526" width="12.6640625" style="92" customWidth="1"/>
    <col min="10527" max="10530" width="9.109375" style="92"/>
    <col min="10531" max="10531" width="19.33203125" style="92" customWidth="1"/>
    <col min="10532" max="10532" width="8.33203125" style="92" customWidth="1"/>
    <col min="10533" max="10533" width="7.33203125" style="92" customWidth="1"/>
    <col min="10534" max="10534" width="11.6640625" style="92" customWidth="1"/>
    <col min="10535" max="10537" width="9.109375" style="92"/>
    <col min="10538" max="10538" width="15" style="92" customWidth="1"/>
    <col min="10539" max="10762" width="9.109375" style="92"/>
    <col min="10763" max="10763" width="8.33203125" style="92" customWidth="1"/>
    <col min="10764" max="10764" width="51.6640625" style="92" customWidth="1"/>
    <col min="10765" max="10765" width="0" style="92" hidden="1" customWidth="1"/>
    <col min="10766" max="10766" width="16.88671875" style="92" customWidth="1"/>
    <col min="10767" max="10767" width="23.33203125" style="92" bestFit="1" customWidth="1"/>
    <col min="10768" max="10768" width="27.5546875" style="92" bestFit="1" customWidth="1"/>
    <col min="10769" max="10769" width="16.6640625" style="92" customWidth="1"/>
    <col min="10770" max="10770" width="16.88671875" style="92" bestFit="1" customWidth="1"/>
    <col min="10771" max="10771" width="22.109375" style="92" bestFit="1" customWidth="1"/>
    <col min="10772" max="10772" width="14.33203125" style="92" customWidth="1"/>
    <col min="10773" max="10773" width="12.88671875" style="92" bestFit="1" customWidth="1"/>
    <col min="10774" max="10774" width="12.33203125" style="92" customWidth="1"/>
    <col min="10775" max="10775" width="13.88671875" style="92" customWidth="1"/>
    <col min="10776" max="10776" width="8.44140625" style="92" customWidth="1"/>
    <col min="10777" max="10777" width="9.6640625" style="92" customWidth="1"/>
    <col min="10778" max="10778" width="13" style="92" customWidth="1"/>
    <col min="10779" max="10779" width="12.109375" style="92" customWidth="1"/>
    <col min="10780" max="10780" width="14.109375" style="92" customWidth="1"/>
    <col min="10781" max="10781" width="18" style="92" customWidth="1"/>
    <col min="10782" max="10782" width="12.6640625" style="92" customWidth="1"/>
    <col min="10783" max="10786" width="9.109375" style="92"/>
    <col min="10787" max="10787" width="19.33203125" style="92" customWidth="1"/>
    <col min="10788" max="10788" width="8.33203125" style="92" customWidth="1"/>
    <col min="10789" max="10789" width="7.33203125" style="92" customWidth="1"/>
    <col min="10790" max="10790" width="11.6640625" style="92" customWidth="1"/>
    <col min="10791" max="10793" width="9.109375" style="92"/>
    <col min="10794" max="10794" width="15" style="92" customWidth="1"/>
    <col min="10795" max="11018" width="9.109375" style="92"/>
    <col min="11019" max="11019" width="8.33203125" style="92" customWidth="1"/>
    <col min="11020" max="11020" width="51.6640625" style="92" customWidth="1"/>
    <col min="11021" max="11021" width="0" style="92" hidden="1" customWidth="1"/>
    <col min="11022" max="11022" width="16.88671875" style="92" customWidth="1"/>
    <col min="11023" max="11023" width="23.33203125" style="92" bestFit="1" customWidth="1"/>
    <col min="11024" max="11024" width="27.5546875" style="92" bestFit="1" customWidth="1"/>
    <col min="11025" max="11025" width="16.6640625" style="92" customWidth="1"/>
    <col min="11026" max="11026" width="16.88671875" style="92" bestFit="1" customWidth="1"/>
    <col min="11027" max="11027" width="22.109375" style="92" bestFit="1" customWidth="1"/>
    <col min="11028" max="11028" width="14.33203125" style="92" customWidth="1"/>
    <col min="11029" max="11029" width="12.88671875" style="92" bestFit="1" customWidth="1"/>
    <col min="11030" max="11030" width="12.33203125" style="92" customWidth="1"/>
    <col min="11031" max="11031" width="13.88671875" style="92" customWidth="1"/>
    <col min="11032" max="11032" width="8.44140625" style="92" customWidth="1"/>
    <col min="11033" max="11033" width="9.6640625" style="92" customWidth="1"/>
    <col min="11034" max="11034" width="13" style="92" customWidth="1"/>
    <col min="11035" max="11035" width="12.109375" style="92" customWidth="1"/>
    <col min="11036" max="11036" width="14.109375" style="92" customWidth="1"/>
    <col min="11037" max="11037" width="18" style="92" customWidth="1"/>
    <col min="11038" max="11038" width="12.6640625" style="92" customWidth="1"/>
    <col min="11039" max="11042" width="9.109375" style="92"/>
    <col min="11043" max="11043" width="19.33203125" style="92" customWidth="1"/>
    <col min="11044" max="11044" width="8.33203125" style="92" customWidth="1"/>
    <col min="11045" max="11045" width="7.33203125" style="92" customWidth="1"/>
    <col min="11046" max="11046" width="11.6640625" style="92" customWidth="1"/>
    <col min="11047" max="11049" width="9.109375" style="92"/>
    <col min="11050" max="11050" width="15" style="92" customWidth="1"/>
    <col min="11051" max="11274" width="9.109375" style="92"/>
    <col min="11275" max="11275" width="8.33203125" style="92" customWidth="1"/>
    <col min="11276" max="11276" width="51.6640625" style="92" customWidth="1"/>
    <col min="11277" max="11277" width="0" style="92" hidden="1" customWidth="1"/>
    <col min="11278" max="11278" width="16.88671875" style="92" customWidth="1"/>
    <col min="11279" max="11279" width="23.33203125" style="92" bestFit="1" customWidth="1"/>
    <col min="11280" max="11280" width="27.5546875" style="92" bestFit="1" customWidth="1"/>
    <col min="11281" max="11281" width="16.6640625" style="92" customWidth="1"/>
    <col min="11282" max="11282" width="16.88671875" style="92" bestFit="1" customWidth="1"/>
    <col min="11283" max="11283" width="22.109375" style="92" bestFit="1" customWidth="1"/>
    <col min="11284" max="11284" width="14.33203125" style="92" customWidth="1"/>
    <col min="11285" max="11285" width="12.88671875" style="92" bestFit="1" customWidth="1"/>
    <col min="11286" max="11286" width="12.33203125" style="92" customWidth="1"/>
    <col min="11287" max="11287" width="13.88671875" style="92" customWidth="1"/>
    <col min="11288" max="11288" width="8.44140625" style="92" customWidth="1"/>
    <col min="11289" max="11289" width="9.6640625" style="92" customWidth="1"/>
    <col min="11290" max="11290" width="13" style="92" customWidth="1"/>
    <col min="11291" max="11291" width="12.109375" style="92" customWidth="1"/>
    <col min="11292" max="11292" width="14.109375" style="92" customWidth="1"/>
    <col min="11293" max="11293" width="18" style="92" customWidth="1"/>
    <col min="11294" max="11294" width="12.6640625" style="92" customWidth="1"/>
    <col min="11295" max="11298" width="9.109375" style="92"/>
    <col min="11299" max="11299" width="19.33203125" style="92" customWidth="1"/>
    <col min="11300" max="11300" width="8.33203125" style="92" customWidth="1"/>
    <col min="11301" max="11301" width="7.33203125" style="92" customWidth="1"/>
    <col min="11302" max="11302" width="11.6640625" style="92" customWidth="1"/>
    <col min="11303" max="11305" width="9.109375" style="92"/>
    <col min="11306" max="11306" width="15" style="92" customWidth="1"/>
    <col min="11307" max="11530" width="9.109375" style="92"/>
    <col min="11531" max="11531" width="8.33203125" style="92" customWidth="1"/>
    <col min="11532" max="11532" width="51.6640625" style="92" customWidth="1"/>
    <col min="11533" max="11533" width="0" style="92" hidden="1" customWidth="1"/>
    <col min="11534" max="11534" width="16.88671875" style="92" customWidth="1"/>
    <col min="11535" max="11535" width="23.33203125" style="92" bestFit="1" customWidth="1"/>
    <col min="11536" max="11536" width="27.5546875" style="92" bestFit="1" customWidth="1"/>
    <col min="11537" max="11537" width="16.6640625" style="92" customWidth="1"/>
    <col min="11538" max="11538" width="16.88671875" style="92" bestFit="1" customWidth="1"/>
    <col min="11539" max="11539" width="22.109375" style="92" bestFit="1" customWidth="1"/>
    <col min="11540" max="11540" width="14.33203125" style="92" customWidth="1"/>
    <col min="11541" max="11541" width="12.88671875" style="92" bestFit="1" customWidth="1"/>
    <col min="11542" max="11542" width="12.33203125" style="92" customWidth="1"/>
    <col min="11543" max="11543" width="13.88671875" style="92" customWidth="1"/>
    <col min="11544" max="11544" width="8.44140625" style="92" customWidth="1"/>
    <col min="11545" max="11545" width="9.6640625" style="92" customWidth="1"/>
    <col min="11546" max="11546" width="13" style="92" customWidth="1"/>
    <col min="11547" max="11547" width="12.109375" style="92" customWidth="1"/>
    <col min="11548" max="11548" width="14.109375" style="92" customWidth="1"/>
    <col min="11549" max="11549" width="18" style="92" customWidth="1"/>
    <col min="11550" max="11550" width="12.6640625" style="92" customWidth="1"/>
    <col min="11551" max="11554" width="9.109375" style="92"/>
    <col min="11555" max="11555" width="19.33203125" style="92" customWidth="1"/>
    <col min="11556" max="11556" width="8.33203125" style="92" customWidth="1"/>
    <col min="11557" max="11557" width="7.33203125" style="92" customWidth="1"/>
    <col min="11558" max="11558" width="11.6640625" style="92" customWidth="1"/>
    <col min="11559" max="11561" width="9.109375" style="92"/>
    <col min="11562" max="11562" width="15" style="92" customWidth="1"/>
    <col min="11563" max="11786" width="9.109375" style="92"/>
    <col min="11787" max="11787" width="8.33203125" style="92" customWidth="1"/>
    <col min="11788" max="11788" width="51.6640625" style="92" customWidth="1"/>
    <col min="11789" max="11789" width="0" style="92" hidden="1" customWidth="1"/>
    <col min="11790" max="11790" width="16.88671875" style="92" customWidth="1"/>
    <col min="11791" max="11791" width="23.33203125" style="92" bestFit="1" customWidth="1"/>
    <col min="11792" max="11792" width="27.5546875" style="92" bestFit="1" customWidth="1"/>
    <col min="11793" max="11793" width="16.6640625" style="92" customWidth="1"/>
    <col min="11794" max="11794" width="16.88671875" style="92" bestFit="1" customWidth="1"/>
    <col min="11795" max="11795" width="22.109375" style="92" bestFit="1" customWidth="1"/>
    <col min="11796" max="11796" width="14.33203125" style="92" customWidth="1"/>
    <col min="11797" max="11797" width="12.88671875" style="92" bestFit="1" customWidth="1"/>
    <col min="11798" max="11798" width="12.33203125" style="92" customWidth="1"/>
    <col min="11799" max="11799" width="13.88671875" style="92" customWidth="1"/>
    <col min="11800" max="11800" width="8.44140625" style="92" customWidth="1"/>
    <col min="11801" max="11801" width="9.6640625" style="92" customWidth="1"/>
    <col min="11802" max="11802" width="13" style="92" customWidth="1"/>
    <col min="11803" max="11803" width="12.109375" style="92" customWidth="1"/>
    <col min="11804" max="11804" width="14.109375" style="92" customWidth="1"/>
    <col min="11805" max="11805" width="18" style="92" customWidth="1"/>
    <col min="11806" max="11806" width="12.6640625" style="92" customWidth="1"/>
    <col min="11807" max="11810" width="9.109375" style="92"/>
    <col min="11811" max="11811" width="19.33203125" style="92" customWidth="1"/>
    <col min="11812" max="11812" width="8.33203125" style="92" customWidth="1"/>
    <col min="11813" max="11813" width="7.33203125" style="92" customWidth="1"/>
    <col min="11814" max="11814" width="11.6640625" style="92" customWidth="1"/>
    <col min="11815" max="11817" width="9.109375" style="92"/>
    <col min="11818" max="11818" width="15" style="92" customWidth="1"/>
    <col min="11819" max="12042" width="9.109375" style="92"/>
    <col min="12043" max="12043" width="8.33203125" style="92" customWidth="1"/>
    <col min="12044" max="12044" width="51.6640625" style="92" customWidth="1"/>
    <col min="12045" max="12045" width="0" style="92" hidden="1" customWidth="1"/>
    <col min="12046" max="12046" width="16.88671875" style="92" customWidth="1"/>
    <col min="12047" max="12047" width="23.33203125" style="92" bestFit="1" customWidth="1"/>
    <col min="12048" max="12048" width="27.5546875" style="92" bestFit="1" customWidth="1"/>
    <col min="12049" max="12049" width="16.6640625" style="92" customWidth="1"/>
    <col min="12050" max="12050" width="16.88671875" style="92" bestFit="1" customWidth="1"/>
    <col min="12051" max="12051" width="22.109375" style="92" bestFit="1" customWidth="1"/>
    <col min="12052" max="12052" width="14.33203125" style="92" customWidth="1"/>
    <col min="12053" max="12053" width="12.88671875" style="92" bestFit="1" customWidth="1"/>
    <col min="12054" max="12054" width="12.33203125" style="92" customWidth="1"/>
    <col min="12055" max="12055" width="13.88671875" style="92" customWidth="1"/>
    <col min="12056" max="12056" width="8.44140625" style="92" customWidth="1"/>
    <col min="12057" max="12057" width="9.6640625" style="92" customWidth="1"/>
    <col min="12058" max="12058" width="13" style="92" customWidth="1"/>
    <col min="12059" max="12059" width="12.109375" style="92" customWidth="1"/>
    <col min="12060" max="12060" width="14.109375" style="92" customWidth="1"/>
    <col min="12061" max="12061" width="18" style="92" customWidth="1"/>
    <col min="12062" max="12062" width="12.6640625" style="92" customWidth="1"/>
    <col min="12063" max="12066" width="9.109375" style="92"/>
    <col min="12067" max="12067" width="19.33203125" style="92" customWidth="1"/>
    <col min="12068" max="12068" width="8.33203125" style="92" customWidth="1"/>
    <col min="12069" max="12069" width="7.33203125" style="92" customWidth="1"/>
    <col min="12070" max="12070" width="11.6640625" style="92" customWidth="1"/>
    <col min="12071" max="12073" width="9.109375" style="92"/>
    <col min="12074" max="12074" width="15" style="92" customWidth="1"/>
    <col min="12075" max="12298" width="9.109375" style="92"/>
    <col min="12299" max="12299" width="8.33203125" style="92" customWidth="1"/>
    <col min="12300" max="12300" width="51.6640625" style="92" customWidth="1"/>
    <col min="12301" max="12301" width="0" style="92" hidden="1" customWidth="1"/>
    <col min="12302" max="12302" width="16.88671875" style="92" customWidth="1"/>
    <col min="12303" max="12303" width="23.33203125" style="92" bestFit="1" customWidth="1"/>
    <col min="12304" max="12304" width="27.5546875" style="92" bestFit="1" customWidth="1"/>
    <col min="12305" max="12305" width="16.6640625" style="92" customWidth="1"/>
    <col min="12306" max="12306" width="16.88671875" style="92" bestFit="1" customWidth="1"/>
    <col min="12307" max="12307" width="22.109375" style="92" bestFit="1" customWidth="1"/>
    <col min="12308" max="12308" width="14.33203125" style="92" customWidth="1"/>
    <col min="12309" max="12309" width="12.88671875" style="92" bestFit="1" customWidth="1"/>
    <col min="12310" max="12310" width="12.33203125" style="92" customWidth="1"/>
    <col min="12311" max="12311" width="13.88671875" style="92" customWidth="1"/>
    <col min="12312" max="12312" width="8.44140625" style="92" customWidth="1"/>
    <col min="12313" max="12313" width="9.6640625" style="92" customWidth="1"/>
    <col min="12314" max="12314" width="13" style="92" customWidth="1"/>
    <col min="12315" max="12315" width="12.109375" style="92" customWidth="1"/>
    <col min="12316" max="12316" width="14.109375" style="92" customWidth="1"/>
    <col min="12317" max="12317" width="18" style="92" customWidth="1"/>
    <col min="12318" max="12318" width="12.6640625" style="92" customWidth="1"/>
    <col min="12319" max="12322" width="9.109375" style="92"/>
    <col min="12323" max="12323" width="19.33203125" style="92" customWidth="1"/>
    <col min="12324" max="12324" width="8.33203125" style="92" customWidth="1"/>
    <col min="12325" max="12325" width="7.33203125" style="92" customWidth="1"/>
    <col min="12326" max="12326" width="11.6640625" style="92" customWidth="1"/>
    <col min="12327" max="12329" width="9.109375" style="92"/>
    <col min="12330" max="12330" width="15" style="92" customWidth="1"/>
    <col min="12331" max="12554" width="9.109375" style="92"/>
    <col min="12555" max="12555" width="8.33203125" style="92" customWidth="1"/>
    <col min="12556" max="12556" width="51.6640625" style="92" customWidth="1"/>
    <col min="12557" max="12557" width="0" style="92" hidden="1" customWidth="1"/>
    <col min="12558" max="12558" width="16.88671875" style="92" customWidth="1"/>
    <col min="12559" max="12559" width="23.33203125" style="92" bestFit="1" customWidth="1"/>
    <col min="12560" max="12560" width="27.5546875" style="92" bestFit="1" customWidth="1"/>
    <col min="12561" max="12561" width="16.6640625" style="92" customWidth="1"/>
    <col min="12562" max="12562" width="16.88671875" style="92" bestFit="1" customWidth="1"/>
    <col min="12563" max="12563" width="22.109375" style="92" bestFit="1" customWidth="1"/>
    <col min="12564" max="12564" width="14.33203125" style="92" customWidth="1"/>
    <col min="12565" max="12565" width="12.88671875" style="92" bestFit="1" customWidth="1"/>
    <col min="12566" max="12566" width="12.33203125" style="92" customWidth="1"/>
    <col min="12567" max="12567" width="13.88671875" style="92" customWidth="1"/>
    <col min="12568" max="12568" width="8.44140625" style="92" customWidth="1"/>
    <col min="12569" max="12569" width="9.6640625" style="92" customWidth="1"/>
    <col min="12570" max="12570" width="13" style="92" customWidth="1"/>
    <col min="12571" max="12571" width="12.109375" style="92" customWidth="1"/>
    <col min="12572" max="12572" width="14.109375" style="92" customWidth="1"/>
    <col min="12573" max="12573" width="18" style="92" customWidth="1"/>
    <col min="12574" max="12574" width="12.6640625" style="92" customWidth="1"/>
    <col min="12575" max="12578" width="9.109375" style="92"/>
    <col min="12579" max="12579" width="19.33203125" style="92" customWidth="1"/>
    <col min="12580" max="12580" width="8.33203125" style="92" customWidth="1"/>
    <col min="12581" max="12581" width="7.33203125" style="92" customWidth="1"/>
    <col min="12582" max="12582" width="11.6640625" style="92" customWidth="1"/>
    <col min="12583" max="12585" width="9.109375" style="92"/>
    <col min="12586" max="12586" width="15" style="92" customWidth="1"/>
    <col min="12587" max="12810" width="9.109375" style="92"/>
    <col min="12811" max="12811" width="8.33203125" style="92" customWidth="1"/>
    <col min="12812" max="12812" width="51.6640625" style="92" customWidth="1"/>
    <col min="12813" max="12813" width="0" style="92" hidden="1" customWidth="1"/>
    <col min="12814" max="12814" width="16.88671875" style="92" customWidth="1"/>
    <col min="12815" max="12815" width="23.33203125" style="92" bestFit="1" customWidth="1"/>
    <col min="12816" max="12816" width="27.5546875" style="92" bestFit="1" customWidth="1"/>
    <col min="12817" max="12817" width="16.6640625" style="92" customWidth="1"/>
    <col min="12818" max="12818" width="16.88671875" style="92" bestFit="1" customWidth="1"/>
    <col min="12819" max="12819" width="22.109375" style="92" bestFit="1" customWidth="1"/>
    <col min="12820" max="12820" width="14.33203125" style="92" customWidth="1"/>
    <col min="12821" max="12821" width="12.88671875" style="92" bestFit="1" customWidth="1"/>
    <col min="12822" max="12822" width="12.33203125" style="92" customWidth="1"/>
    <col min="12823" max="12823" width="13.88671875" style="92" customWidth="1"/>
    <col min="12824" max="12824" width="8.44140625" style="92" customWidth="1"/>
    <col min="12825" max="12825" width="9.6640625" style="92" customWidth="1"/>
    <col min="12826" max="12826" width="13" style="92" customWidth="1"/>
    <col min="12827" max="12827" width="12.109375" style="92" customWidth="1"/>
    <col min="12828" max="12828" width="14.109375" style="92" customWidth="1"/>
    <col min="12829" max="12829" width="18" style="92" customWidth="1"/>
    <col min="12830" max="12830" width="12.6640625" style="92" customWidth="1"/>
    <col min="12831" max="12834" width="9.109375" style="92"/>
    <col min="12835" max="12835" width="19.33203125" style="92" customWidth="1"/>
    <col min="12836" max="12836" width="8.33203125" style="92" customWidth="1"/>
    <col min="12837" max="12837" width="7.33203125" style="92" customWidth="1"/>
    <col min="12838" max="12838" width="11.6640625" style="92" customWidth="1"/>
    <col min="12839" max="12841" width="9.109375" style="92"/>
    <col min="12842" max="12842" width="15" style="92" customWidth="1"/>
    <col min="12843" max="13066" width="9.109375" style="92"/>
    <col min="13067" max="13067" width="8.33203125" style="92" customWidth="1"/>
    <col min="13068" max="13068" width="51.6640625" style="92" customWidth="1"/>
    <col min="13069" max="13069" width="0" style="92" hidden="1" customWidth="1"/>
    <col min="13070" max="13070" width="16.88671875" style="92" customWidth="1"/>
    <col min="13071" max="13071" width="23.33203125" style="92" bestFit="1" customWidth="1"/>
    <col min="13072" max="13072" width="27.5546875" style="92" bestFit="1" customWidth="1"/>
    <col min="13073" max="13073" width="16.6640625" style="92" customWidth="1"/>
    <col min="13074" max="13074" width="16.88671875" style="92" bestFit="1" customWidth="1"/>
    <col min="13075" max="13075" width="22.109375" style="92" bestFit="1" customWidth="1"/>
    <col min="13076" max="13076" width="14.33203125" style="92" customWidth="1"/>
    <col min="13077" max="13077" width="12.88671875" style="92" bestFit="1" customWidth="1"/>
    <col min="13078" max="13078" width="12.33203125" style="92" customWidth="1"/>
    <col min="13079" max="13079" width="13.88671875" style="92" customWidth="1"/>
    <col min="13080" max="13080" width="8.44140625" style="92" customWidth="1"/>
    <col min="13081" max="13081" width="9.6640625" style="92" customWidth="1"/>
    <col min="13082" max="13082" width="13" style="92" customWidth="1"/>
    <col min="13083" max="13083" width="12.109375" style="92" customWidth="1"/>
    <col min="13084" max="13084" width="14.109375" style="92" customWidth="1"/>
    <col min="13085" max="13085" width="18" style="92" customWidth="1"/>
    <col min="13086" max="13086" width="12.6640625" style="92" customWidth="1"/>
    <col min="13087" max="13090" width="9.109375" style="92"/>
    <col min="13091" max="13091" width="19.33203125" style="92" customWidth="1"/>
    <col min="13092" max="13092" width="8.33203125" style="92" customWidth="1"/>
    <col min="13093" max="13093" width="7.33203125" style="92" customWidth="1"/>
    <col min="13094" max="13094" width="11.6640625" style="92" customWidth="1"/>
    <col min="13095" max="13097" width="9.109375" style="92"/>
    <col min="13098" max="13098" width="15" style="92" customWidth="1"/>
    <col min="13099" max="13322" width="9.109375" style="92"/>
    <col min="13323" max="13323" width="8.33203125" style="92" customWidth="1"/>
    <col min="13324" max="13324" width="51.6640625" style="92" customWidth="1"/>
    <col min="13325" max="13325" width="0" style="92" hidden="1" customWidth="1"/>
    <col min="13326" max="13326" width="16.88671875" style="92" customWidth="1"/>
    <col min="13327" max="13327" width="23.33203125" style="92" bestFit="1" customWidth="1"/>
    <col min="13328" max="13328" width="27.5546875" style="92" bestFit="1" customWidth="1"/>
    <col min="13329" max="13329" width="16.6640625" style="92" customWidth="1"/>
    <col min="13330" max="13330" width="16.88671875" style="92" bestFit="1" customWidth="1"/>
    <col min="13331" max="13331" width="22.109375" style="92" bestFit="1" customWidth="1"/>
    <col min="13332" max="13332" width="14.33203125" style="92" customWidth="1"/>
    <col min="13333" max="13333" width="12.88671875" style="92" bestFit="1" customWidth="1"/>
    <col min="13334" max="13334" width="12.33203125" style="92" customWidth="1"/>
    <col min="13335" max="13335" width="13.88671875" style="92" customWidth="1"/>
    <col min="13336" max="13336" width="8.44140625" style="92" customWidth="1"/>
    <col min="13337" max="13337" width="9.6640625" style="92" customWidth="1"/>
    <col min="13338" max="13338" width="13" style="92" customWidth="1"/>
    <col min="13339" max="13339" width="12.109375" style="92" customWidth="1"/>
    <col min="13340" max="13340" width="14.109375" style="92" customWidth="1"/>
    <col min="13341" max="13341" width="18" style="92" customWidth="1"/>
    <col min="13342" max="13342" width="12.6640625" style="92" customWidth="1"/>
    <col min="13343" max="13346" width="9.109375" style="92"/>
    <col min="13347" max="13347" width="19.33203125" style="92" customWidth="1"/>
    <col min="13348" max="13348" width="8.33203125" style="92" customWidth="1"/>
    <col min="13349" max="13349" width="7.33203125" style="92" customWidth="1"/>
    <col min="13350" max="13350" width="11.6640625" style="92" customWidth="1"/>
    <col min="13351" max="13353" width="9.109375" style="92"/>
    <col min="13354" max="13354" width="15" style="92" customWidth="1"/>
    <col min="13355" max="13578" width="9.109375" style="92"/>
    <col min="13579" max="13579" width="8.33203125" style="92" customWidth="1"/>
    <col min="13580" max="13580" width="51.6640625" style="92" customWidth="1"/>
    <col min="13581" max="13581" width="0" style="92" hidden="1" customWidth="1"/>
    <col min="13582" max="13582" width="16.88671875" style="92" customWidth="1"/>
    <col min="13583" max="13583" width="23.33203125" style="92" bestFit="1" customWidth="1"/>
    <col min="13584" max="13584" width="27.5546875" style="92" bestFit="1" customWidth="1"/>
    <col min="13585" max="13585" width="16.6640625" style="92" customWidth="1"/>
    <col min="13586" max="13586" width="16.88671875" style="92" bestFit="1" customWidth="1"/>
    <col min="13587" max="13587" width="22.109375" style="92" bestFit="1" customWidth="1"/>
    <col min="13588" max="13588" width="14.33203125" style="92" customWidth="1"/>
    <col min="13589" max="13589" width="12.88671875" style="92" bestFit="1" customWidth="1"/>
    <col min="13590" max="13590" width="12.33203125" style="92" customWidth="1"/>
    <col min="13591" max="13591" width="13.88671875" style="92" customWidth="1"/>
    <col min="13592" max="13592" width="8.44140625" style="92" customWidth="1"/>
    <col min="13593" max="13593" width="9.6640625" style="92" customWidth="1"/>
    <col min="13594" max="13594" width="13" style="92" customWidth="1"/>
    <col min="13595" max="13595" width="12.109375" style="92" customWidth="1"/>
    <col min="13596" max="13596" width="14.109375" style="92" customWidth="1"/>
    <col min="13597" max="13597" width="18" style="92" customWidth="1"/>
    <col min="13598" max="13598" width="12.6640625" style="92" customWidth="1"/>
    <col min="13599" max="13602" width="9.109375" style="92"/>
    <col min="13603" max="13603" width="19.33203125" style="92" customWidth="1"/>
    <col min="13604" max="13604" width="8.33203125" style="92" customWidth="1"/>
    <col min="13605" max="13605" width="7.33203125" style="92" customWidth="1"/>
    <col min="13606" max="13606" width="11.6640625" style="92" customWidth="1"/>
    <col min="13607" max="13609" width="9.109375" style="92"/>
    <col min="13610" max="13610" width="15" style="92" customWidth="1"/>
    <col min="13611" max="13834" width="9.109375" style="92"/>
    <col min="13835" max="13835" width="8.33203125" style="92" customWidth="1"/>
    <col min="13836" max="13836" width="51.6640625" style="92" customWidth="1"/>
    <col min="13837" max="13837" width="0" style="92" hidden="1" customWidth="1"/>
    <col min="13838" max="13838" width="16.88671875" style="92" customWidth="1"/>
    <col min="13839" max="13839" width="23.33203125" style="92" bestFit="1" customWidth="1"/>
    <col min="13840" max="13840" width="27.5546875" style="92" bestFit="1" customWidth="1"/>
    <col min="13841" max="13841" width="16.6640625" style="92" customWidth="1"/>
    <col min="13842" max="13842" width="16.88671875" style="92" bestFit="1" customWidth="1"/>
    <col min="13843" max="13843" width="22.109375" style="92" bestFit="1" customWidth="1"/>
    <col min="13844" max="13844" width="14.33203125" style="92" customWidth="1"/>
    <col min="13845" max="13845" width="12.88671875" style="92" bestFit="1" customWidth="1"/>
    <col min="13846" max="13846" width="12.33203125" style="92" customWidth="1"/>
    <col min="13847" max="13847" width="13.88671875" style="92" customWidth="1"/>
    <col min="13848" max="13848" width="8.44140625" style="92" customWidth="1"/>
    <col min="13849" max="13849" width="9.6640625" style="92" customWidth="1"/>
    <col min="13850" max="13850" width="13" style="92" customWidth="1"/>
    <col min="13851" max="13851" width="12.109375" style="92" customWidth="1"/>
    <col min="13852" max="13852" width="14.109375" style="92" customWidth="1"/>
    <col min="13853" max="13853" width="18" style="92" customWidth="1"/>
    <col min="13854" max="13854" width="12.6640625" style="92" customWidth="1"/>
    <col min="13855" max="13858" width="9.109375" style="92"/>
    <col min="13859" max="13859" width="19.33203125" style="92" customWidth="1"/>
    <col min="13860" max="13860" width="8.33203125" style="92" customWidth="1"/>
    <col min="13861" max="13861" width="7.33203125" style="92" customWidth="1"/>
    <col min="13862" max="13862" width="11.6640625" style="92" customWidth="1"/>
    <col min="13863" max="13865" width="9.109375" style="92"/>
    <col min="13866" max="13866" width="15" style="92" customWidth="1"/>
    <col min="13867" max="14090" width="9.109375" style="92"/>
    <col min="14091" max="14091" width="8.33203125" style="92" customWidth="1"/>
    <col min="14092" max="14092" width="51.6640625" style="92" customWidth="1"/>
    <col min="14093" max="14093" width="0" style="92" hidden="1" customWidth="1"/>
    <col min="14094" max="14094" width="16.88671875" style="92" customWidth="1"/>
    <col min="14095" max="14095" width="23.33203125" style="92" bestFit="1" customWidth="1"/>
    <col min="14096" max="14096" width="27.5546875" style="92" bestFit="1" customWidth="1"/>
    <col min="14097" max="14097" width="16.6640625" style="92" customWidth="1"/>
    <col min="14098" max="14098" width="16.88671875" style="92" bestFit="1" customWidth="1"/>
    <col min="14099" max="14099" width="22.109375" style="92" bestFit="1" customWidth="1"/>
    <col min="14100" max="14100" width="14.33203125" style="92" customWidth="1"/>
    <col min="14101" max="14101" width="12.88671875" style="92" bestFit="1" customWidth="1"/>
    <col min="14102" max="14102" width="12.33203125" style="92" customWidth="1"/>
    <col min="14103" max="14103" width="13.88671875" style="92" customWidth="1"/>
    <col min="14104" max="14104" width="8.44140625" style="92" customWidth="1"/>
    <col min="14105" max="14105" width="9.6640625" style="92" customWidth="1"/>
    <col min="14106" max="14106" width="13" style="92" customWidth="1"/>
    <col min="14107" max="14107" width="12.109375" style="92" customWidth="1"/>
    <col min="14108" max="14108" width="14.109375" style="92" customWidth="1"/>
    <col min="14109" max="14109" width="18" style="92" customWidth="1"/>
    <col min="14110" max="14110" width="12.6640625" style="92" customWidth="1"/>
    <col min="14111" max="14114" width="9.109375" style="92"/>
    <col min="14115" max="14115" width="19.33203125" style="92" customWidth="1"/>
    <col min="14116" max="14116" width="8.33203125" style="92" customWidth="1"/>
    <col min="14117" max="14117" width="7.33203125" style="92" customWidth="1"/>
    <col min="14118" max="14118" width="11.6640625" style="92" customWidth="1"/>
    <col min="14119" max="14121" width="9.109375" style="92"/>
    <col min="14122" max="14122" width="15" style="92" customWidth="1"/>
    <col min="14123" max="14346" width="9.109375" style="92"/>
    <col min="14347" max="14347" width="8.33203125" style="92" customWidth="1"/>
    <col min="14348" max="14348" width="51.6640625" style="92" customWidth="1"/>
    <col min="14349" max="14349" width="0" style="92" hidden="1" customWidth="1"/>
    <col min="14350" max="14350" width="16.88671875" style="92" customWidth="1"/>
    <col min="14351" max="14351" width="23.33203125" style="92" bestFit="1" customWidth="1"/>
    <col min="14352" max="14352" width="27.5546875" style="92" bestFit="1" customWidth="1"/>
    <col min="14353" max="14353" width="16.6640625" style="92" customWidth="1"/>
    <col min="14354" max="14354" width="16.88671875" style="92" bestFit="1" customWidth="1"/>
    <col min="14355" max="14355" width="22.109375" style="92" bestFit="1" customWidth="1"/>
    <col min="14356" max="14356" width="14.33203125" style="92" customWidth="1"/>
    <col min="14357" max="14357" width="12.88671875" style="92" bestFit="1" customWidth="1"/>
    <col min="14358" max="14358" width="12.33203125" style="92" customWidth="1"/>
    <col min="14359" max="14359" width="13.88671875" style="92" customWidth="1"/>
    <col min="14360" max="14360" width="8.44140625" style="92" customWidth="1"/>
    <col min="14361" max="14361" width="9.6640625" style="92" customWidth="1"/>
    <col min="14362" max="14362" width="13" style="92" customWidth="1"/>
    <col min="14363" max="14363" width="12.109375" style="92" customWidth="1"/>
    <col min="14364" max="14364" width="14.109375" style="92" customWidth="1"/>
    <col min="14365" max="14365" width="18" style="92" customWidth="1"/>
    <col min="14366" max="14366" width="12.6640625" style="92" customWidth="1"/>
    <col min="14367" max="14370" width="9.109375" style="92"/>
    <col min="14371" max="14371" width="19.33203125" style="92" customWidth="1"/>
    <col min="14372" max="14372" width="8.33203125" style="92" customWidth="1"/>
    <col min="14373" max="14373" width="7.33203125" style="92" customWidth="1"/>
    <col min="14374" max="14374" width="11.6640625" style="92" customWidth="1"/>
    <col min="14375" max="14377" width="9.109375" style="92"/>
    <col min="14378" max="14378" width="15" style="92" customWidth="1"/>
    <col min="14379" max="14602" width="9.109375" style="92"/>
    <col min="14603" max="14603" width="8.33203125" style="92" customWidth="1"/>
    <col min="14604" max="14604" width="51.6640625" style="92" customWidth="1"/>
    <col min="14605" max="14605" width="0" style="92" hidden="1" customWidth="1"/>
    <col min="14606" max="14606" width="16.88671875" style="92" customWidth="1"/>
    <col min="14607" max="14607" width="23.33203125" style="92" bestFit="1" customWidth="1"/>
    <col min="14608" max="14608" width="27.5546875" style="92" bestFit="1" customWidth="1"/>
    <col min="14609" max="14609" width="16.6640625" style="92" customWidth="1"/>
    <col min="14610" max="14610" width="16.88671875" style="92" bestFit="1" customWidth="1"/>
    <col min="14611" max="14611" width="22.109375" style="92" bestFit="1" customWidth="1"/>
    <col min="14612" max="14612" width="14.33203125" style="92" customWidth="1"/>
    <col min="14613" max="14613" width="12.88671875" style="92" bestFit="1" customWidth="1"/>
    <col min="14614" max="14614" width="12.33203125" style="92" customWidth="1"/>
    <col min="14615" max="14615" width="13.88671875" style="92" customWidth="1"/>
    <col min="14616" max="14616" width="8.44140625" style="92" customWidth="1"/>
    <col min="14617" max="14617" width="9.6640625" style="92" customWidth="1"/>
    <col min="14618" max="14618" width="13" style="92" customWidth="1"/>
    <col min="14619" max="14619" width="12.109375" style="92" customWidth="1"/>
    <col min="14620" max="14620" width="14.109375" style="92" customWidth="1"/>
    <col min="14621" max="14621" width="18" style="92" customWidth="1"/>
    <col min="14622" max="14622" width="12.6640625" style="92" customWidth="1"/>
    <col min="14623" max="14626" width="9.109375" style="92"/>
    <col min="14627" max="14627" width="19.33203125" style="92" customWidth="1"/>
    <col min="14628" max="14628" width="8.33203125" style="92" customWidth="1"/>
    <col min="14629" max="14629" width="7.33203125" style="92" customWidth="1"/>
    <col min="14630" max="14630" width="11.6640625" style="92" customWidth="1"/>
    <col min="14631" max="14633" width="9.109375" style="92"/>
    <col min="14634" max="14634" width="15" style="92" customWidth="1"/>
    <col min="14635" max="14858" width="9.109375" style="92"/>
    <col min="14859" max="14859" width="8.33203125" style="92" customWidth="1"/>
    <col min="14860" max="14860" width="51.6640625" style="92" customWidth="1"/>
    <col min="14861" max="14861" width="0" style="92" hidden="1" customWidth="1"/>
    <col min="14862" max="14862" width="16.88671875" style="92" customWidth="1"/>
    <col min="14863" max="14863" width="23.33203125" style="92" bestFit="1" customWidth="1"/>
    <col min="14864" max="14864" width="27.5546875" style="92" bestFit="1" customWidth="1"/>
    <col min="14865" max="14865" width="16.6640625" style="92" customWidth="1"/>
    <col min="14866" max="14866" width="16.88671875" style="92" bestFit="1" customWidth="1"/>
    <col min="14867" max="14867" width="22.109375" style="92" bestFit="1" customWidth="1"/>
    <col min="14868" max="14868" width="14.33203125" style="92" customWidth="1"/>
    <col min="14869" max="14869" width="12.88671875" style="92" bestFit="1" customWidth="1"/>
    <col min="14870" max="14870" width="12.33203125" style="92" customWidth="1"/>
    <col min="14871" max="14871" width="13.88671875" style="92" customWidth="1"/>
    <col min="14872" max="14872" width="8.44140625" style="92" customWidth="1"/>
    <col min="14873" max="14873" width="9.6640625" style="92" customWidth="1"/>
    <col min="14874" max="14874" width="13" style="92" customWidth="1"/>
    <col min="14875" max="14875" width="12.109375" style="92" customWidth="1"/>
    <col min="14876" max="14876" width="14.109375" style="92" customWidth="1"/>
    <col min="14877" max="14877" width="18" style="92" customWidth="1"/>
    <col min="14878" max="14878" width="12.6640625" style="92" customWidth="1"/>
    <col min="14879" max="14882" width="9.109375" style="92"/>
    <col min="14883" max="14883" width="19.33203125" style="92" customWidth="1"/>
    <col min="14884" max="14884" width="8.33203125" style="92" customWidth="1"/>
    <col min="14885" max="14885" width="7.33203125" style="92" customWidth="1"/>
    <col min="14886" max="14886" width="11.6640625" style="92" customWidth="1"/>
    <col min="14887" max="14889" width="9.109375" style="92"/>
    <col min="14890" max="14890" width="15" style="92" customWidth="1"/>
    <col min="14891" max="15114" width="9.109375" style="92"/>
    <col min="15115" max="15115" width="8.33203125" style="92" customWidth="1"/>
    <col min="15116" max="15116" width="51.6640625" style="92" customWidth="1"/>
    <col min="15117" max="15117" width="0" style="92" hidden="1" customWidth="1"/>
    <col min="15118" max="15118" width="16.88671875" style="92" customWidth="1"/>
    <col min="15119" max="15119" width="23.33203125" style="92" bestFit="1" customWidth="1"/>
    <col min="15120" max="15120" width="27.5546875" style="92" bestFit="1" customWidth="1"/>
    <col min="15121" max="15121" width="16.6640625" style="92" customWidth="1"/>
    <col min="15122" max="15122" width="16.88671875" style="92" bestFit="1" customWidth="1"/>
    <col min="15123" max="15123" width="22.109375" style="92" bestFit="1" customWidth="1"/>
    <col min="15124" max="15124" width="14.33203125" style="92" customWidth="1"/>
    <col min="15125" max="15125" width="12.88671875" style="92" bestFit="1" customWidth="1"/>
    <col min="15126" max="15126" width="12.33203125" style="92" customWidth="1"/>
    <col min="15127" max="15127" width="13.88671875" style="92" customWidth="1"/>
    <col min="15128" max="15128" width="8.44140625" style="92" customWidth="1"/>
    <col min="15129" max="15129" width="9.6640625" style="92" customWidth="1"/>
    <col min="15130" max="15130" width="13" style="92" customWidth="1"/>
    <col min="15131" max="15131" width="12.109375" style="92" customWidth="1"/>
    <col min="15132" max="15132" width="14.109375" style="92" customWidth="1"/>
    <col min="15133" max="15133" width="18" style="92" customWidth="1"/>
    <col min="15134" max="15134" width="12.6640625" style="92" customWidth="1"/>
    <col min="15135" max="15138" width="9.109375" style="92"/>
    <col min="15139" max="15139" width="19.33203125" style="92" customWidth="1"/>
    <col min="15140" max="15140" width="8.33203125" style="92" customWidth="1"/>
    <col min="15141" max="15141" width="7.33203125" style="92" customWidth="1"/>
    <col min="15142" max="15142" width="11.6640625" style="92" customWidth="1"/>
    <col min="15143" max="15145" width="9.109375" style="92"/>
    <col min="15146" max="15146" width="15" style="92" customWidth="1"/>
    <col min="15147" max="15370" width="9.109375" style="92"/>
    <col min="15371" max="15371" width="8.33203125" style="92" customWidth="1"/>
    <col min="15372" max="15372" width="51.6640625" style="92" customWidth="1"/>
    <col min="15373" max="15373" width="0" style="92" hidden="1" customWidth="1"/>
    <col min="15374" max="15374" width="16.88671875" style="92" customWidth="1"/>
    <col min="15375" max="15375" width="23.33203125" style="92" bestFit="1" customWidth="1"/>
    <col min="15376" max="15376" width="27.5546875" style="92" bestFit="1" customWidth="1"/>
    <col min="15377" max="15377" width="16.6640625" style="92" customWidth="1"/>
    <col min="15378" max="15378" width="16.88671875" style="92" bestFit="1" customWidth="1"/>
    <col min="15379" max="15379" width="22.109375" style="92" bestFit="1" customWidth="1"/>
    <col min="15380" max="15380" width="14.33203125" style="92" customWidth="1"/>
    <col min="15381" max="15381" width="12.88671875" style="92" bestFit="1" customWidth="1"/>
    <col min="15382" max="15382" width="12.33203125" style="92" customWidth="1"/>
    <col min="15383" max="15383" width="13.88671875" style="92" customWidth="1"/>
    <col min="15384" max="15384" width="8.44140625" style="92" customWidth="1"/>
    <col min="15385" max="15385" width="9.6640625" style="92" customWidth="1"/>
    <col min="15386" max="15386" width="13" style="92" customWidth="1"/>
    <col min="15387" max="15387" width="12.109375" style="92" customWidth="1"/>
    <col min="15388" max="15388" width="14.109375" style="92" customWidth="1"/>
    <col min="15389" max="15389" width="18" style="92" customWidth="1"/>
    <col min="15390" max="15390" width="12.6640625" style="92" customWidth="1"/>
    <col min="15391" max="15394" width="9.109375" style="92"/>
    <col min="15395" max="15395" width="19.33203125" style="92" customWidth="1"/>
    <col min="15396" max="15396" width="8.33203125" style="92" customWidth="1"/>
    <col min="15397" max="15397" width="7.33203125" style="92" customWidth="1"/>
    <col min="15398" max="15398" width="11.6640625" style="92" customWidth="1"/>
    <col min="15399" max="15401" width="9.109375" style="92"/>
    <col min="15402" max="15402" width="15" style="92" customWidth="1"/>
    <col min="15403" max="15626" width="9.109375" style="92"/>
    <col min="15627" max="15627" width="8.33203125" style="92" customWidth="1"/>
    <col min="15628" max="15628" width="51.6640625" style="92" customWidth="1"/>
    <col min="15629" max="15629" width="0" style="92" hidden="1" customWidth="1"/>
    <col min="15630" max="15630" width="16.88671875" style="92" customWidth="1"/>
    <col min="15631" max="15631" width="23.33203125" style="92" bestFit="1" customWidth="1"/>
    <col min="15632" max="15632" width="27.5546875" style="92" bestFit="1" customWidth="1"/>
    <col min="15633" max="15633" width="16.6640625" style="92" customWidth="1"/>
    <col min="15634" max="15634" width="16.88671875" style="92" bestFit="1" customWidth="1"/>
    <col min="15635" max="15635" width="22.109375" style="92" bestFit="1" customWidth="1"/>
    <col min="15636" max="15636" width="14.33203125" style="92" customWidth="1"/>
    <col min="15637" max="15637" width="12.88671875" style="92" bestFit="1" customWidth="1"/>
    <col min="15638" max="15638" width="12.33203125" style="92" customWidth="1"/>
    <col min="15639" max="15639" width="13.88671875" style="92" customWidth="1"/>
    <col min="15640" max="15640" width="8.44140625" style="92" customWidth="1"/>
    <col min="15641" max="15641" width="9.6640625" style="92" customWidth="1"/>
    <col min="15642" max="15642" width="13" style="92" customWidth="1"/>
    <col min="15643" max="15643" width="12.109375" style="92" customWidth="1"/>
    <col min="15644" max="15644" width="14.109375" style="92" customWidth="1"/>
    <col min="15645" max="15645" width="18" style="92" customWidth="1"/>
    <col min="15646" max="15646" width="12.6640625" style="92" customWidth="1"/>
    <col min="15647" max="15650" width="9.109375" style="92"/>
    <col min="15651" max="15651" width="19.33203125" style="92" customWidth="1"/>
    <col min="15652" max="15652" width="8.33203125" style="92" customWidth="1"/>
    <col min="15653" max="15653" width="7.33203125" style="92" customWidth="1"/>
    <col min="15654" max="15654" width="11.6640625" style="92" customWidth="1"/>
    <col min="15655" max="15657" width="9.109375" style="92"/>
    <col min="15658" max="15658" width="15" style="92" customWidth="1"/>
    <col min="15659" max="15882" width="9.109375" style="92"/>
    <col min="15883" max="15883" width="8.33203125" style="92" customWidth="1"/>
    <col min="15884" max="15884" width="51.6640625" style="92" customWidth="1"/>
    <col min="15885" max="15885" width="0" style="92" hidden="1" customWidth="1"/>
    <col min="15886" max="15886" width="16.88671875" style="92" customWidth="1"/>
    <col min="15887" max="15887" width="23.33203125" style="92" bestFit="1" customWidth="1"/>
    <col min="15888" max="15888" width="27.5546875" style="92" bestFit="1" customWidth="1"/>
    <col min="15889" max="15889" width="16.6640625" style="92" customWidth="1"/>
    <col min="15890" max="15890" width="16.88671875" style="92" bestFit="1" customWidth="1"/>
    <col min="15891" max="15891" width="22.109375" style="92" bestFit="1" customWidth="1"/>
    <col min="15892" max="15892" width="14.33203125" style="92" customWidth="1"/>
    <col min="15893" max="15893" width="12.88671875" style="92" bestFit="1" customWidth="1"/>
    <col min="15894" max="15894" width="12.33203125" style="92" customWidth="1"/>
    <col min="15895" max="15895" width="13.88671875" style="92" customWidth="1"/>
    <col min="15896" max="15896" width="8.44140625" style="92" customWidth="1"/>
    <col min="15897" max="15897" width="9.6640625" style="92" customWidth="1"/>
    <col min="15898" max="15898" width="13" style="92" customWidth="1"/>
    <col min="15899" max="15899" width="12.109375" style="92" customWidth="1"/>
    <col min="15900" max="15900" width="14.109375" style="92" customWidth="1"/>
    <col min="15901" max="15901" width="18" style="92" customWidth="1"/>
    <col min="15902" max="15902" width="12.6640625" style="92" customWidth="1"/>
    <col min="15903" max="15906" width="9.109375" style="92"/>
    <col min="15907" max="15907" width="19.33203125" style="92" customWidth="1"/>
    <col min="15908" max="15908" width="8.33203125" style="92" customWidth="1"/>
    <col min="15909" max="15909" width="7.33203125" style="92" customWidth="1"/>
    <col min="15910" max="15910" width="11.6640625" style="92" customWidth="1"/>
    <col min="15911" max="15913" width="9.109375" style="92"/>
    <col min="15914" max="15914" width="15" style="92" customWidth="1"/>
    <col min="15915" max="16138" width="9.109375" style="92"/>
    <col min="16139" max="16139" width="8.33203125" style="92" customWidth="1"/>
    <col min="16140" max="16140" width="51.6640625" style="92" customWidth="1"/>
    <col min="16141" max="16141" width="0" style="92" hidden="1" customWidth="1"/>
    <col min="16142" max="16142" width="16.88671875" style="92" customWidth="1"/>
    <col min="16143" max="16143" width="23.33203125" style="92" bestFit="1" customWidth="1"/>
    <col min="16144" max="16144" width="27.5546875" style="92" bestFit="1" customWidth="1"/>
    <col min="16145" max="16145" width="16.6640625" style="92" customWidth="1"/>
    <col min="16146" max="16146" width="16.88671875" style="92" bestFit="1" customWidth="1"/>
    <col min="16147" max="16147" width="22.109375" style="92" bestFit="1" customWidth="1"/>
    <col min="16148" max="16148" width="14.33203125" style="92" customWidth="1"/>
    <col min="16149" max="16149" width="12.88671875" style="92" bestFit="1" customWidth="1"/>
    <col min="16150" max="16150" width="12.33203125" style="92" customWidth="1"/>
    <col min="16151" max="16151" width="13.88671875" style="92" customWidth="1"/>
    <col min="16152" max="16152" width="8.44140625" style="92" customWidth="1"/>
    <col min="16153" max="16153" width="9.6640625" style="92" customWidth="1"/>
    <col min="16154" max="16154" width="13" style="92" customWidth="1"/>
    <col min="16155" max="16155" width="12.109375" style="92" customWidth="1"/>
    <col min="16156" max="16156" width="14.109375" style="92" customWidth="1"/>
    <col min="16157" max="16157" width="18" style="92" customWidth="1"/>
    <col min="16158" max="16158" width="12.6640625" style="92" customWidth="1"/>
    <col min="16159" max="16162" width="9.109375" style="92"/>
    <col min="16163" max="16163" width="19.33203125" style="92" customWidth="1"/>
    <col min="16164" max="16164" width="8.33203125" style="92" customWidth="1"/>
    <col min="16165" max="16165" width="7.33203125" style="92" customWidth="1"/>
    <col min="16166" max="16166" width="11.6640625" style="92" customWidth="1"/>
    <col min="16167" max="16169" width="9.109375" style="92"/>
    <col min="16170" max="16170" width="15" style="92" customWidth="1"/>
    <col min="16171" max="16384" width="9.109375" style="92"/>
  </cols>
  <sheetData>
    <row r="1" spans="1:266" ht="15.6" x14ac:dyDescent="0.3">
      <c r="A1" s="91"/>
      <c r="B1" s="91"/>
      <c r="C1" s="91"/>
      <c r="D1" s="91"/>
      <c r="E1" s="91"/>
      <c r="F1" s="91"/>
      <c r="G1" s="91"/>
      <c r="H1" s="91"/>
      <c r="I1" s="91"/>
      <c r="M1" s="91"/>
      <c r="N1" s="91"/>
      <c r="O1" s="91"/>
      <c r="P1" s="91"/>
      <c r="R1" s="91"/>
      <c r="S1" s="91"/>
      <c r="T1" s="91"/>
      <c r="U1" s="91"/>
      <c r="Y1" s="91"/>
      <c r="Z1" s="91"/>
      <c r="AA1" s="91"/>
      <c r="AB1" s="91"/>
      <c r="AC1" s="65" t="s">
        <v>0</v>
      </c>
    </row>
    <row r="2" spans="1:266" ht="15.6" x14ac:dyDescent="0.3">
      <c r="A2" s="91"/>
      <c r="B2" s="91"/>
      <c r="E2" s="91"/>
      <c r="F2" s="91"/>
      <c r="G2" s="91"/>
      <c r="H2" s="91"/>
      <c r="I2" s="91"/>
      <c r="M2" s="91"/>
      <c r="N2" s="91"/>
      <c r="O2" s="91"/>
      <c r="P2" s="91"/>
      <c r="R2" s="91"/>
      <c r="S2" s="91"/>
      <c r="T2" s="91"/>
      <c r="U2" s="91"/>
      <c r="Y2" s="91"/>
      <c r="Z2" s="91"/>
      <c r="AA2" s="91"/>
      <c r="AB2" s="91"/>
      <c r="AC2" s="66" t="s">
        <v>47</v>
      </c>
    </row>
    <row r="3" spans="1:266" ht="9" customHeight="1" x14ac:dyDescent="0.25">
      <c r="A3" s="91"/>
      <c r="B3" s="91"/>
      <c r="E3" s="91"/>
      <c r="F3" s="91"/>
      <c r="G3" s="91"/>
      <c r="H3" s="91"/>
      <c r="I3" s="91"/>
      <c r="M3" s="91"/>
      <c r="N3" s="91"/>
      <c r="O3" s="91"/>
      <c r="P3" s="91"/>
      <c r="R3" s="91"/>
      <c r="S3" s="91"/>
      <c r="T3" s="91"/>
      <c r="U3" s="91"/>
      <c r="Y3" s="91"/>
      <c r="Z3" s="91"/>
      <c r="AA3" s="91"/>
      <c r="AB3" s="91"/>
    </row>
    <row r="4" spans="1:266" ht="15" x14ac:dyDescent="0.25">
      <c r="A4" s="91"/>
      <c r="B4" s="91"/>
      <c r="E4" s="91"/>
      <c r="F4" s="91"/>
      <c r="G4" s="91"/>
      <c r="H4" s="91"/>
      <c r="I4" s="91"/>
      <c r="M4" s="91"/>
      <c r="N4" s="91"/>
      <c r="O4" s="91"/>
      <c r="P4" s="91"/>
      <c r="R4" s="91"/>
      <c r="S4" s="91"/>
      <c r="T4" s="91"/>
      <c r="U4" s="91"/>
      <c r="Y4" s="91"/>
      <c r="Z4" s="91"/>
      <c r="AA4" s="91"/>
      <c r="AB4" s="91"/>
      <c r="AC4" s="374" t="s">
        <v>74</v>
      </c>
    </row>
    <row r="5" spans="1:266" ht="15" x14ac:dyDescent="0.25">
      <c r="A5" s="91"/>
      <c r="B5" s="91"/>
      <c r="E5" s="91"/>
      <c r="F5" s="91"/>
      <c r="G5" s="91"/>
      <c r="H5" s="91"/>
      <c r="I5" s="91"/>
      <c r="M5" s="91"/>
      <c r="N5" s="91"/>
      <c r="O5" s="91"/>
      <c r="P5" s="91"/>
      <c r="R5" s="91"/>
      <c r="S5" s="91"/>
      <c r="T5" s="91"/>
      <c r="U5" s="91"/>
      <c r="Y5" s="91"/>
      <c r="Z5" s="91"/>
      <c r="AA5" s="91"/>
      <c r="AB5" s="91"/>
      <c r="AC5" s="374" t="s">
        <v>73</v>
      </c>
    </row>
    <row r="6" spans="1:266" ht="15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66" ht="17.399999999999999" x14ac:dyDescent="0.3">
      <c r="A7" s="451" t="s">
        <v>1</v>
      </c>
      <c r="B7" s="451"/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  <c r="Q7" s="451"/>
      <c r="R7" s="451"/>
      <c r="S7" s="451"/>
      <c r="T7" s="451"/>
      <c r="U7" s="451"/>
      <c r="V7" s="451"/>
      <c r="W7" s="451"/>
      <c r="X7" s="451"/>
      <c r="Y7" s="451"/>
      <c r="Z7" s="451"/>
      <c r="AA7" s="451"/>
      <c r="AB7" s="451"/>
      <c r="AC7" s="451"/>
    </row>
    <row r="8" spans="1:266" ht="17.399999999999999" x14ac:dyDescent="0.3">
      <c r="A8" s="451" t="s">
        <v>31</v>
      </c>
      <c r="B8" s="451"/>
      <c r="C8" s="451"/>
      <c r="D8" s="451"/>
      <c r="E8" s="451"/>
      <c r="F8" s="451"/>
      <c r="G8" s="451"/>
      <c r="H8" s="451"/>
      <c r="I8" s="451"/>
      <c r="J8" s="451"/>
      <c r="K8" s="451"/>
      <c r="L8" s="451"/>
      <c r="M8" s="451"/>
      <c r="N8" s="451"/>
      <c r="O8" s="451"/>
      <c r="P8" s="451"/>
      <c r="Q8" s="451"/>
      <c r="R8" s="451"/>
      <c r="S8" s="451"/>
      <c r="T8" s="451"/>
      <c r="U8" s="451"/>
      <c r="V8" s="451"/>
      <c r="W8" s="451"/>
      <c r="X8" s="451"/>
      <c r="Y8" s="451"/>
      <c r="Z8" s="451"/>
      <c r="AA8" s="451"/>
      <c r="AB8" s="451"/>
      <c r="AC8" s="451"/>
    </row>
    <row r="9" spans="1:266" ht="18" customHeight="1" x14ac:dyDescent="0.3">
      <c r="A9" s="451" t="s">
        <v>30</v>
      </c>
      <c r="B9" s="451"/>
      <c r="C9" s="451"/>
      <c r="D9" s="451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  <c r="Q9" s="451"/>
      <c r="R9" s="451"/>
      <c r="S9" s="451"/>
      <c r="T9" s="451"/>
      <c r="U9" s="451"/>
      <c r="V9" s="451"/>
      <c r="W9" s="451"/>
      <c r="X9" s="451"/>
      <c r="Y9" s="451"/>
      <c r="Z9" s="451"/>
      <c r="AA9" s="451"/>
      <c r="AB9" s="451"/>
      <c r="AC9" s="451"/>
    </row>
    <row r="10" spans="1:266" ht="17.399999999999999" x14ac:dyDescent="0.3">
      <c r="A10" s="451" t="s">
        <v>81</v>
      </c>
      <c r="B10" s="451"/>
      <c r="C10" s="451"/>
      <c r="D10" s="451"/>
      <c r="E10" s="451"/>
      <c r="F10" s="451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51"/>
      <c r="T10" s="451"/>
      <c r="U10" s="451"/>
      <c r="V10" s="451"/>
      <c r="W10" s="451"/>
      <c r="X10" s="451"/>
      <c r="Y10" s="451"/>
      <c r="Z10" s="451"/>
      <c r="AA10" s="451"/>
      <c r="AB10" s="451"/>
      <c r="AC10" s="451"/>
    </row>
    <row r="11" spans="1:266" ht="17.399999999999999" x14ac:dyDescent="0.3">
      <c r="A11" s="451" t="s">
        <v>48</v>
      </c>
      <c r="B11" s="451"/>
      <c r="C11" s="451"/>
      <c r="D11" s="451"/>
      <c r="E11" s="451"/>
      <c r="F11" s="451"/>
      <c r="G11" s="451"/>
      <c r="H11" s="451"/>
      <c r="I11" s="451"/>
      <c r="J11" s="451"/>
      <c r="K11" s="451"/>
      <c r="L11" s="451"/>
      <c r="M11" s="451"/>
      <c r="N11" s="451"/>
      <c r="O11" s="451"/>
      <c r="P11" s="451"/>
      <c r="Q11" s="451"/>
      <c r="R11" s="451"/>
      <c r="S11" s="451"/>
      <c r="T11" s="451"/>
      <c r="U11" s="451"/>
      <c r="V11" s="451"/>
      <c r="W11" s="451"/>
      <c r="X11" s="451"/>
      <c r="Y11" s="451"/>
      <c r="Z11" s="451"/>
      <c r="AA11" s="451"/>
      <c r="AB11" s="451"/>
      <c r="AC11" s="451"/>
    </row>
    <row r="12" spans="1:266" ht="17.399999999999999" x14ac:dyDescent="0.3">
      <c r="A12" s="451" t="s">
        <v>49</v>
      </c>
      <c r="B12" s="451"/>
      <c r="C12" s="451"/>
      <c r="D12" s="451"/>
      <c r="E12" s="451"/>
      <c r="F12" s="451"/>
      <c r="G12" s="451"/>
      <c r="H12" s="451"/>
      <c r="I12" s="451"/>
      <c r="J12" s="451"/>
      <c r="K12" s="451"/>
      <c r="L12" s="451"/>
      <c r="M12" s="451"/>
      <c r="N12" s="451"/>
      <c r="O12" s="451"/>
      <c r="P12" s="451"/>
      <c r="Q12" s="451"/>
      <c r="R12" s="451"/>
      <c r="S12" s="451"/>
      <c r="T12" s="451"/>
      <c r="U12" s="451"/>
      <c r="V12" s="451"/>
      <c r="W12" s="451"/>
      <c r="X12" s="451"/>
      <c r="Y12" s="451"/>
      <c r="Z12" s="451"/>
      <c r="AA12" s="451"/>
      <c r="AB12" s="451"/>
      <c r="AC12" s="451"/>
    </row>
    <row r="13" spans="1:266" ht="16.2" thickBot="1" x14ac:dyDescent="0.35">
      <c r="A13" s="2"/>
      <c r="B13" s="3"/>
      <c r="C13" s="4"/>
      <c r="D13" s="4"/>
      <c r="F13" s="56" t="s">
        <v>83</v>
      </c>
      <c r="G13" s="366">
        <v>104.16849999999999</v>
      </c>
      <c r="H13" s="91"/>
      <c r="I13" s="91"/>
      <c r="M13" s="91"/>
      <c r="N13" s="91"/>
      <c r="O13" s="57"/>
      <c r="P13" s="91"/>
      <c r="Q13" s="5"/>
      <c r="U13" s="91"/>
      <c r="Y13" s="91"/>
      <c r="Z13" s="91"/>
      <c r="AA13" s="57"/>
      <c r="AB13" s="91"/>
      <c r="AC13" s="5" t="s">
        <v>61</v>
      </c>
      <c r="AD13" s="94"/>
      <c r="AE13" s="94"/>
      <c r="AF13" s="95"/>
      <c r="AG13" s="94"/>
      <c r="AO13" s="94"/>
      <c r="AP13" s="94"/>
      <c r="AQ13" s="94"/>
      <c r="AR13" s="94"/>
      <c r="AS13" s="94"/>
      <c r="AT13" s="94"/>
    </row>
    <row r="14" spans="1:266" ht="15.6" x14ac:dyDescent="0.25">
      <c r="A14" s="404" t="s">
        <v>2</v>
      </c>
      <c r="B14" s="407" t="s">
        <v>3</v>
      </c>
      <c r="C14" s="457" t="s">
        <v>82</v>
      </c>
      <c r="D14" s="411"/>
      <c r="E14" s="412"/>
      <c r="F14" s="419" t="s">
        <v>60</v>
      </c>
      <c r="G14" s="419"/>
      <c r="H14" s="419"/>
      <c r="I14" s="419"/>
      <c r="J14" s="419"/>
      <c r="K14" s="419"/>
      <c r="L14" s="419"/>
      <c r="M14" s="419"/>
      <c r="N14" s="419"/>
      <c r="O14" s="419"/>
      <c r="P14" s="419"/>
      <c r="Q14" s="420"/>
      <c r="R14" s="421" t="s">
        <v>63</v>
      </c>
      <c r="S14" s="419"/>
      <c r="T14" s="419"/>
      <c r="U14" s="419"/>
      <c r="V14" s="419"/>
      <c r="W14" s="419"/>
      <c r="X14" s="419"/>
      <c r="Y14" s="419"/>
      <c r="Z14" s="419"/>
      <c r="AA14" s="419"/>
      <c r="AB14" s="419"/>
      <c r="AC14" s="420"/>
      <c r="AD14" s="96"/>
      <c r="AE14" s="96"/>
      <c r="AF14" s="96"/>
      <c r="AG14" s="96"/>
      <c r="AH14" s="6"/>
      <c r="AI14" s="6"/>
      <c r="AJ14" s="6"/>
      <c r="AK14" s="6"/>
      <c r="AL14" s="97"/>
      <c r="AM14" s="98"/>
      <c r="AN14" s="98"/>
      <c r="AO14" s="7"/>
      <c r="AP14" s="96"/>
      <c r="AQ14" s="96"/>
      <c r="AR14" s="96"/>
      <c r="AS14" s="96"/>
      <c r="AT14" s="96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98"/>
      <c r="IG14" s="98"/>
      <c r="IH14" s="98"/>
      <c r="II14" s="98"/>
      <c r="IJ14" s="98"/>
      <c r="IK14" s="98"/>
      <c r="IL14" s="98"/>
      <c r="IM14" s="98"/>
      <c r="IN14" s="98"/>
      <c r="IO14" s="98"/>
      <c r="IP14" s="98"/>
      <c r="IQ14" s="98"/>
      <c r="IR14" s="98"/>
      <c r="IS14" s="98"/>
      <c r="IT14" s="98"/>
      <c r="IU14" s="98"/>
      <c r="IV14" s="98"/>
      <c r="IW14" s="98"/>
      <c r="IX14" s="98"/>
      <c r="IY14" s="98"/>
      <c r="IZ14" s="98"/>
      <c r="JA14" s="98"/>
      <c r="JB14" s="98"/>
      <c r="JC14" s="98"/>
      <c r="JD14" s="98"/>
      <c r="JE14" s="98"/>
      <c r="JF14" s="98"/>
    </row>
    <row r="15" spans="1:266" ht="24.75" customHeight="1" thickBot="1" x14ac:dyDescent="0.3">
      <c r="A15" s="405"/>
      <c r="B15" s="408"/>
      <c r="C15" s="413"/>
      <c r="D15" s="414"/>
      <c r="E15" s="415"/>
      <c r="F15" s="455" t="s">
        <v>34</v>
      </c>
      <c r="G15" s="455"/>
      <c r="H15" s="455"/>
      <c r="I15" s="455"/>
      <c r="J15" s="456"/>
      <c r="K15" s="470" t="s">
        <v>54</v>
      </c>
      <c r="L15" s="471"/>
      <c r="M15" s="454" t="s">
        <v>55</v>
      </c>
      <c r="N15" s="455"/>
      <c r="O15" s="455"/>
      <c r="P15" s="455"/>
      <c r="Q15" s="456"/>
      <c r="R15" s="422" t="s">
        <v>34</v>
      </c>
      <c r="S15" s="423"/>
      <c r="T15" s="423"/>
      <c r="U15" s="423"/>
      <c r="V15" s="424"/>
      <c r="W15" s="422" t="s">
        <v>54</v>
      </c>
      <c r="X15" s="424"/>
      <c r="Y15" s="422" t="s">
        <v>55</v>
      </c>
      <c r="Z15" s="423"/>
      <c r="AA15" s="423"/>
      <c r="AB15" s="423"/>
      <c r="AC15" s="424"/>
      <c r="AD15" s="96"/>
      <c r="AE15" s="96"/>
      <c r="AF15" s="96"/>
      <c r="AG15" s="96"/>
      <c r="AH15" s="6"/>
      <c r="AI15" s="6"/>
      <c r="AJ15" s="6"/>
      <c r="AK15" s="6"/>
      <c r="AL15" s="97"/>
      <c r="AM15" s="98"/>
      <c r="AN15" s="98"/>
      <c r="AO15" s="7"/>
      <c r="AP15" s="96"/>
      <c r="AQ15" s="96"/>
      <c r="AR15" s="96"/>
      <c r="AS15" s="96"/>
      <c r="AT15" s="96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8"/>
      <c r="HL15" s="98"/>
      <c r="HM15" s="98"/>
      <c r="HN15" s="98"/>
      <c r="HO15" s="98"/>
      <c r="HP15" s="98"/>
      <c r="HQ15" s="98"/>
      <c r="HR15" s="98"/>
      <c r="HS15" s="98"/>
      <c r="HT15" s="98"/>
      <c r="HU15" s="98"/>
      <c r="HV15" s="98"/>
      <c r="HW15" s="98"/>
      <c r="HX15" s="98"/>
      <c r="HY15" s="98"/>
      <c r="HZ15" s="98"/>
      <c r="IA15" s="98"/>
      <c r="IB15" s="98"/>
      <c r="IC15" s="98"/>
      <c r="ID15" s="98"/>
      <c r="IE15" s="98"/>
      <c r="IF15" s="98"/>
      <c r="IG15" s="98"/>
      <c r="IH15" s="98"/>
      <c r="II15" s="98"/>
      <c r="IJ15" s="98"/>
      <c r="IK15" s="98"/>
      <c r="IL15" s="98"/>
      <c r="IM15" s="98"/>
      <c r="IN15" s="98"/>
      <c r="IO15" s="98"/>
      <c r="IP15" s="98"/>
      <c r="IQ15" s="98"/>
      <c r="IR15" s="98"/>
      <c r="IS15" s="98"/>
      <c r="IT15" s="98"/>
      <c r="IU15" s="98"/>
      <c r="IV15" s="98"/>
      <c r="IW15" s="98"/>
      <c r="IX15" s="98"/>
      <c r="IY15" s="98"/>
      <c r="IZ15" s="98"/>
      <c r="JA15" s="98"/>
      <c r="JB15" s="98"/>
      <c r="JC15" s="98"/>
      <c r="JD15" s="98"/>
      <c r="JE15" s="98"/>
      <c r="JF15" s="98"/>
    </row>
    <row r="16" spans="1:266" ht="78.599999999999994" thickBot="1" x14ac:dyDescent="0.3">
      <c r="A16" s="405"/>
      <c r="B16" s="408"/>
      <c r="C16" s="416"/>
      <c r="D16" s="417"/>
      <c r="E16" s="418"/>
      <c r="F16" s="458" t="s">
        <v>57</v>
      </c>
      <c r="G16" s="458"/>
      <c r="H16" s="249" t="s">
        <v>56</v>
      </c>
      <c r="I16" s="248" t="s">
        <v>58</v>
      </c>
      <c r="J16" s="472" t="s">
        <v>59</v>
      </c>
      <c r="K16" s="467" t="s">
        <v>35</v>
      </c>
      <c r="L16" s="467" t="s">
        <v>62</v>
      </c>
      <c r="M16" s="459" t="s">
        <v>57</v>
      </c>
      <c r="N16" s="460"/>
      <c r="O16" s="248" t="s">
        <v>56</v>
      </c>
      <c r="P16" s="248" t="s">
        <v>58</v>
      </c>
      <c r="Q16" s="461" t="s">
        <v>59</v>
      </c>
      <c r="R16" s="452" t="s">
        <v>53</v>
      </c>
      <c r="S16" s="453"/>
      <c r="T16" s="248" t="s">
        <v>78</v>
      </c>
      <c r="U16" s="248" t="s">
        <v>46</v>
      </c>
      <c r="V16" s="464" t="s">
        <v>59</v>
      </c>
      <c r="W16" s="475" t="s">
        <v>35</v>
      </c>
      <c r="X16" s="467" t="s">
        <v>62</v>
      </c>
      <c r="Y16" s="452" t="s">
        <v>53</v>
      </c>
      <c r="Z16" s="453"/>
      <c r="AA16" s="248" t="s">
        <v>78</v>
      </c>
      <c r="AB16" s="336" t="s">
        <v>46</v>
      </c>
      <c r="AC16" s="461" t="s">
        <v>59</v>
      </c>
      <c r="AD16" s="96"/>
      <c r="AE16" s="96"/>
      <c r="AF16" s="96"/>
      <c r="AG16" s="96"/>
      <c r="AH16" s="6"/>
      <c r="AI16" s="6"/>
      <c r="AJ16" s="6"/>
      <c r="AK16" s="6"/>
      <c r="AL16" s="97"/>
      <c r="AM16" s="98"/>
      <c r="AN16" s="98"/>
      <c r="AO16" s="7"/>
      <c r="AP16" s="96"/>
      <c r="AQ16" s="96"/>
      <c r="AR16" s="96"/>
      <c r="AS16" s="96"/>
      <c r="AT16" s="96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  <c r="HJ16" s="98"/>
      <c r="HK16" s="98"/>
      <c r="HL16" s="98"/>
      <c r="HM16" s="98"/>
      <c r="HN16" s="98"/>
      <c r="HO16" s="98"/>
      <c r="HP16" s="98"/>
      <c r="HQ16" s="98"/>
      <c r="HR16" s="98"/>
      <c r="HS16" s="98"/>
      <c r="HT16" s="98"/>
      <c r="HU16" s="98"/>
      <c r="HV16" s="98"/>
      <c r="HW16" s="98"/>
      <c r="HX16" s="98"/>
      <c r="HY16" s="98"/>
      <c r="HZ16" s="98"/>
      <c r="IA16" s="98"/>
      <c r="IB16" s="98"/>
      <c r="IC16" s="98"/>
      <c r="ID16" s="98"/>
      <c r="IE16" s="98"/>
      <c r="IF16" s="98"/>
      <c r="IG16" s="98"/>
      <c r="IH16" s="98"/>
      <c r="II16" s="98"/>
      <c r="IJ16" s="98"/>
      <c r="IK16" s="98"/>
      <c r="IL16" s="98"/>
      <c r="IM16" s="98"/>
      <c r="IN16" s="98"/>
      <c r="IO16" s="98"/>
      <c r="IP16" s="98"/>
      <c r="IQ16" s="98"/>
      <c r="IR16" s="98"/>
      <c r="IS16" s="98"/>
      <c r="IT16" s="98"/>
      <c r="IU16" s="98"/>
      <c r="IV16" s="98"/>
      <c r="IW16" s="98"/>
      <c r="IX16" s="98"/>
      <c r="IY16" s="98"/>
      <c r="IZ16" s="98"/>
      <c r="JA16" s="98"/>
      <c r="JB16" s="98"/>
      <c r="JC16" s="98"/>
      <c r="JD16" s="98"/>
      <c r="JE16" s="98"/>
      <c r="JF16" s="98"/>
    </row>
    <row r="17" spans="1:266" ht="31.2" x14ac:dyDescent="0.25">
      <c r="A17" s="405"/>
      <c r="B17" s="408"/>
      <c r="C17" s="400" t="s">
        <v>4</v>
      </c>
      <c r="D17" s="402" t="s">
        <v>5</v>
      </c>
      <c r="E17" s="400" t="s">
        <v>6</v>
      </c>
      <c r="F17" s="252" t="s">
        <v>75</v>
      </c>
      <c r="G17" s="280" t="s">
        <v>36</v>
      </c>
      <c r="H17" s="253" t="s">
        <v>37</v>
      </c>
      <c r="I17" s="254" t="s">
        <v>37</v>
      </c>
      <c r="J17" s="473"/>
      <c r="K17" s="468"/>
      <c r="L17" s="468"/>
      <c r="M17" s="252" t="s">
        <v>75</v>
      </c>
      <c r="N17" s="254" t="s">
        <v>36</v>
      </c>
      <c r="O17" s="253" t="s">
        <v>37</v>
      </c>
      <c r="P17" s="253" t="s">
        <v>37</v>
      </c>
      <c r="Q17" s="462"/>
      <c r="R17" s="252" t="s">
        <v>75</v>
      </c>
      <c r="S17" s="254" t="s">
        <v>36</v>
      </c>
      <c r="T17" s="253" t="s">
        <v>37</v>
      </c>
      <c r="U17" s="253" t="s">
        <v>37</v>
      </c>
      <c r="V17" s="465"/>
      <c r="W17" s="476"/>
      <c r="X17" s="468"/>
      <c r="Y17" s="252" t="s">
        <v>75</v>
      </c>
      <c r="Z17" s="253" t="s">
        <v>36</v>
      </c>
      <c r="AA17" s="253" t="s">
        <v>37</v>
      </c>
      <c r="AB17" s="253" t="s">
        <v>37</v>
      </c>
      <c r="AC17" s="462"/>
      <c r="AD17" s="96"/>
      <c r="AE17" s="96"/>
      <c r="AF17" s="96"/>
      <c r="AG17" s="96"/>
      <c r="AH17" s="6"/>
      <c r="AI17" s="6"/>
      <c r="AJ17" s="6"/>
      <c r="AK17" s="6"/>
      <c r="AL17" s="97"/>
      <c r="AM17" s="98"/>
      <c r="AN17" s="98"/>
      <c r="AO17" s="7"/>
      <c r="AP17" s="96"/>
      <c r="AQ17" s="96"/>
      <c r="AR17" s="96"/>
      <c r="AS17" s="96"/>
      <c r="AT17" s="96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  <c r="HJ17" s="98"/>
      <c r="HK17" s="98"/>
      <c r="HL17" s="98"/>
      <c r="HM17" s="98"/>
      <c r="HN17" s="98"/>
      <c r="HO17" s="98"/>
      <c r="HP17" s="98"/>
      <c r="HQ17" s="98"/>
      <c r="HR17" s="98"/>
      <c r="HS17" s="98"/>
      <c r="HT17" s="98"/>
      <c r="HU17" s="98"/>
      <c r="HV17" s="98"/>
      <c r="HW17" s="98"/>
      <c r="HX17" s="98"/>
      <c r="HY17" s="98"/>
      <c r="HZ17" s="98"/>
      <c r="IA17" s="98"/>
      <c r="IB17" s="98"/>
      <c r="IC17" s="98"/>
      <c r="ID17" s="98"/>
      <c r="IE17" s="98"/>
      <c r="IF17" s="98"/>
      <c r="IG17" s="98"/>
      <c r="IH17" s="98"/>
      <c r="II17" s="98"/>
      <c r="IJ17" s="98"/>
      <c r="IK17" s="98"/>
      <c r="IL17" s="98"/>
      <c r="IM17" s="98"/>
      <c r="IN17" s="98"/>
      <c r="IO17" s="98"/>
      <c r="IP17" s="98"/>
      <c r="IQ17" s="98"/>
      <c r="IR17" s="98"/>
      <c r="IS17" s="98"/>
      <c r="IT17" s="98"/>
      <c r="IU17" s="98"/>
      <c r="IV17" s="98"/>
      <c r="IW17" s="98"/>
      <c r="IX17" s="98"/>
      <c r="IY17" s="98"/>
      <c r="IZ17" s="98"/>
      <c r="JA17" s="98"/>
      <c r="JB17" s="98"/>
      <c r="JC17" s="98"/>
      <c r="JD17" s="98"/>
      <c r="JE17" s="98"/>
      <c r="JF17" s="98"/>
    </row>
    <row r="18" spans="1:266" ht="16.2" thickBot="1" x14ac:dyDescent="0.3">
      <c r="A18" s="406"/>
      <c r="B18" s="409"/>
      <c r="C18" s="401"/>
      <c r="D18" s="403"/>
      <c r="E18" s="401"/>
      <c r="F18" s="255" t="s">
        <v>76</v>
      </c>
      <c r="G18" s="281" t="s">
        <v>38</v>
      </c>
      <c r="H18" s="256" t="s">
        <v>38</v>
      </c>
      <c r="I18" s="251" t="s">
        <v>38</v>
      </c>
      <c r="J18" s="474"/>
      <c r="K18" s="469"/>
      <c r="L18" s="469"/>
      <c r="M18" s="255" t="s">
        <v>76</v>
      </c>
      <c r="N18" s="256" t="s">
        <v>38</v>
      </c>
      <c r="O18" s="256" t="s">
        <v>38</v>
      </c>
      <c r="P18" s="256" t="s">
        <v>38</v>
      </c>
      <c r="Q18" s="463"/>
      <c r="R18" s="255" t="s">
        <v>76</v>
      </c>
      <c r="S18" s="256" t="s">
        <v>38</v>
      </c>
      <c r="T18" s="256" t="s">
        <v>38</v>
      </c>
      <c r="U18" s="256" t="s">
        <v>38</v>
      </c>
      <c r="V18" s="466"/>
      <c r="W18" s="477"/>
      <c r="X18" s="469"/>
      <c r="Y18" s="255" t="s">
        <v>76</v>
      </c>
      <c r="Z18" s="256" t="s">
        <v>38</v>
      </c>
      <c r="AA18" s="256" t="s">
        <v>38</v>
      </c>
      <c r="AB18" s="250" t="s">
        <v>38</v>
      </c>
      <c r="AC18" s="463"/>
      <c r="AD18" s="96"/>
      <c r="AE18" s="96"/>
      <c r="AF18" s="96"/>
      <c r="AG18" s="96"/>
      <c r="AH18" s="6"/>
      <c r="AI18" s="6"/>
      <c r="AJ18" s="6"/>
      <c r="AK18" s="6"/>
      <c r="AL18" s="97"/>
      <c r="AM18" s="98"/>
      <c r="AN18" s="98"/>
      <c r="AO18" s="7"/>
      <c r="AP18" s="96"/>
      <c r="AQ18" s="96"/>
      <c r="AR18" s="96"/>
      <c r="AS18" s="96"/>
      <c r="AT18" s="96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  <c r="EG18" s="98"/>
      <c r="EH18" s="98"/>
      <c r="EI18" s="98"/>
      <c r="EJ18" s="98"/>
      <c r="EK18" s="98"/>
      <c r="EL18" s="98"/>
      <c r="EM18" s="98"/>
      <c r="EN18" s="98"/>
      <c r="EO18" s="98"/>
      <c r="EP18" s="98"/>
      <c r="EQ18" s="98"/>
      <c r="ER18" s="98"/>
      <c r="ES18" s="98"/>
      <c r="ET18" s="98"/>
      <c r="EU18" s="98"/>
      <c r="EV18" s="98"/>
      <c r="EW18" s="98"/>
      <c r="EX18" s="98"/>
      <c r="EY18" s="98"/>
      <c r="EZ18" s="98"/>
      <c r="FA18" s="98"/>
      <c r="FB18" s="98"/>
      <c r="FC18" s="98"/>
      <c r="FD18" s="98"/>
      <c r="FE18" s="98"/>
      <c r="FF18" s="98"/>
      <c r="FG18" s="98"/>
      <c r="FH18" s="98"/>
      <c r="FI18" s="98"/>
      <c r="FJ18" s="98"/>
      <c r="FK18" s="98"/>
      <c r="FL18" s="98"/>
      <c r="FM18" s="98"/>
      <c r="FN18" s="98"/>
      <c r="FO18" s="98"/>
      <c r="FP18" s="98"/>
      <c r="FQ18" s="98"/>
      <c r="FR18" s="98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8"/>
      <c r="GH18" s="98"/>
      <c r="GI18" s="98"/>
      <c r="GJ18" s="98"/>
      <c r="GK18" s="98"/>
      <c r="GL18" s="98"/>
      <c r="GM18" s="98"/>
      <c r="GN18" s="98"/>
      <c r="GO18" s="98"/>
      <c r="GP18" s="98"/>
      <c r="GQ18" s="98"/>
      <c r="GR18" s="98"/>
      <c r="GS18" s="98"/>
      <c r="GT18" s="98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  <c r="HH18" s="98"/>
      <c r="HI18" s="98"/>
      <c r="HJ18" s="98"/>
      <c r="HK18" s="98"/>
      <c r="HL18" s="98"/>
      <c r="HM18" s="98"/>
      <c r="HN18" s="98"/>
      <c r="HO18" s="98"/>
      <c r="HP18" s="98"/>
      <c r="HQ18" s="98"/>
      <c r="HR18" s="98"/>
      <c r="HS18" s="98"/>
      <c r="HT18" s="98"/>
      <c r="HU18" s="98"/>
      <c r="HV18" s="98"/>
      <c r="HW18" s="98"/>
      <c r="HX18" s="98"/>
      <c r="HY18" s="98"/>
      <c r="HZ18" s="98"/>
      <c r="IA18" s="98"/>
      <c r="IB18" s="98"/>
      <c r="IC18" s="98"/>
      <c r="ID18" s="98"/>
      <c r="IE18" s="98"/>
      <c r="IF18" s="98"/>
      <c r="IG18" s="98"/>
      <c r="IH18" s="98"/>
      <c r="II18" s="98"/>
      <c r="IJ18" s="98"/>
      <c r="IK18" s="98"/>
      <c r="IL18" s="98"/>
      <c r="IM18" s="98"/>
      <c r="IN18" s="98"/>
      <c r="IO18" s="98"/>
      <c r="IP18" s="98"/>
      <c r="IQ18" s="98"/>
      <c r="IR18" s="98"/>
      <c r="IS18" s="98"/>
      <c r="IT18" s="98"/>
      <c r="IU18" s="98"/>
      <c r="IV18" s="98"/>
      <c r="IW18" s="98"/>
      <c r="IX18" s="98"/>
      <c r="IY18" s="98"/>
      <c r="IZ18" s="98"/>
      <c r="JA18" s="98"/>
      <c r="JB18" s="98"/>
      <c r="JC18" s="98"/>
      <c r="JD18" s="98"/>
      <c r="JE18" s="98"/>
      <c r="JF18" s="98"/>
    </row>
    <row r="19" spans="1:266" ht="15.6" x14ac:dyDescent="0.25">
      <c r="A19" s="264">
        <v>1</v>
      </c>
      <c r="B19" s="262" t="s">
        <v>7</v>
      </c>
      <c r="C19" s="282">
        <v>13.0929676393422</v>
      </c>
      <c r="D19" s="283">
        <v>30.899403628847587</v>
      </c>
      <c r="E19" s="259">
        <v>43.992371268189785</v>
      </c>
      <c r="F19" s="284">
        <v>1300000</v>
      </c>
      <c r="G19" s="285">
        <v>13.541905</v>
      </c>
      <c r="H19" s="286">
        <v>17.7</v>
      </c>
      <c r="I19" s="259">
        <v>14.867999999999999</v>
      </c>
      <c r="J19" s="282">
        <v>46.109904999999998</v>
      </c>
      <c r="K19" s="287"/>
      <c r="L19" s="260"/>
      <c r="M19" s="288">
        <v>200000</v>
      </c>
      <c r="N19" s="283">
        <v>2.0833699999999999</v>
      </c>
      <c r="O19" s="283">
        <v>17.7</v>
      </c>
      <c r="P19" s="289">
        <v>7.6191006999999997</v>
      </c>
      <c r="Q19" s="375">
        <v>27.402470699999999</v>
      </c>
      <c r="R19" s="337">
        <v>1381687</v>
      </c>
      <c r="S19" s="289">
        <v>14.392826225949999</v>
      </c>
      <c r="T19" s="286">
        <v>7.1844311799999998</v>
      </c>
      <c r="U19" s="296">
        <v>7.5755999999999997</v>
      </c>
      <c r="V19" s="286">
        <v>29.152857405950002</v>
      </c>
      <c r="W19" s="259"/>
      <c r="X19" s="259"/>
      <c r="Y19" s="338">
        <v>823908</v>
      </c>
      <c r="Z19" s="282">
        <v>8.5825260498000002</v>
      </c>
      <c r="AA19" s="282">
        <v>2.855003392</v>
      </c>
      <c r="AB19" s="282">
        <v>11.21</v>
      </c>
      <c r="AC19" s="385">
        <v>22.647529441800003</v>
      </c>
      <c r="AD19" s="94"/>
      <c r="AE19" s="94"/>
      <c r="AF19" s="94"/>
      <c r="AG19" s="94"/>
      <c r="AH19" s="99"/>
      <c r="AI19" s="99"/>
      <c r="AJ19" s="99"/>
      <c r="AK19" s="99"/>
      <c r="AL19" s="99"/>
      <c r="AO19" s="100"/>
      <c r="AP19" s="96"/>
      <c r="AQ19" s="94"/>
      <c r="AR19" s="94"/>
      <c r="AS19" s="94"/>
      <c r="AT19" s="94"/>
    </row>
    <row r="20" spans="1:266" ht="30" x14ac:dyDescent="0.25">
      <c r="A20" s="265">
        <v>2</v>
      </c>
      <c r="B20" s="263" t="s">
        <v>8</v>
      </c>
      <c r="C20" s="290">
        <v>120.78797023255812</v>
      </c>
      <c r="D20" s="291">
        <v>372.12380113863213</v>
      </c>
      <c r="E20" s="260">
        <v>492.91177137119024</v>
      </c>
      <c r="F20" s="292">
        <v>13425000</v>
      </c>
      <c r="G20" s="293">
        <v>139.84621125000001</v>
      </c>
      <c r="H20" s="294">
        <v>242.19499999999999</v>
      </c>
      <c r="I20" s="260">
        <v>116.41290000000001</v>
      </c>
      <c r="J20" s="290">
        <v>498.45411124999998</v>
      </c>
      <c r="K20" s="287"/>
      <c r="L20" s="260"/>
      <c r="M20" s="295">
        <v>4420000</v>
      </c>
      <c r="N20" s="291">
        <v>46.042476999999998</v>
      </c>
      <c r="O20" s="291">
        <v>225.76291000000001</v>
      </c>
      <c r="P20" s="296">
        <v>30.799352280000001</v>
      </c>
      <c r="Q20" s="376">
        <v>302.60473927999999</v>
      </c>
      <c r="R20" s="339">
        <v>33625494</v>
      </c>
      <c r="S20" s="296">
        <v>350.27172717389999</v>
      </c>
      <c r="T20" s="294">
        <v>1112.361926584</v>
      </c>
      <c r="U20" s="296">
        <v>155.2998</v>
      </c>
      <c r="V20" s="294">
        <v>1617.9334537579</v>
      </c>
      <c r="W20" s="260"/>
      <c r="X20" s="260"/>
      <c r="Y20" s="340">
        <v>3339962</v>
      </c>
      <c r="Z20" s="290">
        <v>34.791883159699999</v>
      </c>
      <c r="AA20" s="290">
        <v>201.41911198599999</v>
      </c>
      <c r="AB20" s="290">
        <v>162.84</v>
      </c>
      <c r="AC20" s="385">
        <v>399.05099514569997</v>
      </c>
      <c r="AD20" s="16"/>
      <c r="AE20" s="101"/>
      <c r="AF20" s="101"/>
      <c r="AG20" s="102"/>
      <c r="AH20" s="99"/>
      <c r="AI20" s="99"/>
      <c r="AJ20" s="99"/>
      <c r="AK20" s="99"/>
      <c r="AL20" s="99"/>
      <c r="AO20" s="100"/>
      <c r="AP20" s="96"/>
      <c r="AQ20" s="94"/>
      <c r="AR20" s="103"/>
      <c r="AS20" s="94"/>
      <c r="AT20" s="94"/>
    </row>
    <row r="21" spans="1:266" ht="30" x14ac:dyDescent="0.25">
      <c r="A21" s="265">
        <v>3</v>
      </c>
      <c r="B21" s="263" t="s">
        <v>9</v>
      </c>
      <c r="C21" s="290">
        <v>0</v>
      </c>
      <c r="D21" s="291">
        <v>0.23151599999999997</v>
      </c>
      <c r="E21" s="260">
        <v>0.23151599999999997</v>
      </c>
      <c r="F21" s="292">
        <v>0</v>
      </c>
      <c r="G21" s="293">
        <v>0</v>
      </c>
      <c r="H21" s="294">
        <v>0</v>
      </c>
      <c r="I21" s="260">
        <v>0</v>
      </c>
      <c r="J21" s="290">
        <v>0</v>
      </c>
      <c r="K21" s="287"/>
      <c r="L21" s="260"/>
      <c r="M21" s="295">
        <v>0</v>
      </c>
      <c r="N21" s="291">
        <v>0</v>
      </c>
      <c r="O21" s="291">
        <v>0</v>
      </c>
      <c r="P21" s="296">
        <v>0</v>
      </c>
      <c r="Q21" s="376">
        <v>0</v>
      </c>
      <c r="R21" s="339">
        <v>0</v>
      </c>
      <c r="S21" s="296">
        <v>0</v>
      </c>
      <c r="T21" s="294">
        <v>0</v>
      </c>
      <c r="U21" s="296">
        <v>0</v>
      </c>
      <c r="V21" s="294">
        <v>0</v>
      </c>
      <c r="W21" s="260"/>
      <c r="X21" s="260"/>
      <c r="Y21" s="340">
        <v>0</v>
      </c>
      <c r="Z21" s="290">
        <v>0</v>
      </c>
      <c r="AA21" s="290">
        <v>0</v>
      </c>
      <c r="AB21" s="290">
        <v>0</v>
      </c>
      <c r="AC21" s="385">
        <v>0</v>
      </c>
      <c r="AD21" s="104"/>
      <c r="AE21" s="101"/>
      <c r="AF21" s="101"/>
      <c r="AG21" s="102"/>
      <c r="AH21" s="99"/>
      <c r="AI21" s="99"/>
      <c r="AJ21" s="99"/>
      <c r="AK21" s="99"/>
      <c r="AL21" s="99"/>
      <c r="AO21" s="94"/>
      <c r="AP21" s="94"/>
      <c r="AQ21" s="94"/>
      <c r="AR21" s="94"/>
      <c r="AS21" s="94"/>
      <c r="AT21" s="94"/>
    </row>
    <row r="22" spans="1:266" ht="15.6" x14ac:dyDescent="0.25">
      <c r="A22" s="265">
        <v>4</v>
      </c>
      <c r="B22" s="263" t="s">
        <v>10</v>
      </c>
      <c r="C22" s="290">
        <v>0</v>
      </c>
      <c r="D22" s="291">
        <v>0</v>
      </c>
      <c r="E22" s="260">
        <v>0</v>
      </c>
      <c r="F22" s="292">
        <v>0</v>
      </c>
      <c r="G22" s="293">
        <v>0</v>
      </c>
      <c r="H22" s="294">
        <v>14.16</v>
      </c>
      <c r="I22" s="260">
        <v>0</v>
      </c>
      <c r="J22" s="290">
        <v>14.16</v>
      </c>
      <c r="K22" s="287"/>
      <c r="L22" s="260"/>
      <c r="M22" s="295">
        <v>0</v>
      </c>
      <c r="N22" s="291">
        <v>0</v>
      </c>
      <c r="O22" s="291">
        <v>5.9</v>
      </c>
      <c r="P22" s="296">
        <v>0</v>
      </c>
      <c r="Q22" s="376">
        <v>5.9</v>
      </c>
      <c r="R22" s="339">
        <v>0</v>
      </c>
      <c r="S22" s="296">
        <v>0</v>
      </c>
      <c r="T22" s="294">
        <v>16.14495234</v>
      </c>
      <c r="U22" s="296">
        <v>0</v>
      </c>
      <c r="V22" s="294">
        <v>16.14495234</v>
      </c>
      <c r="W22" s="260"/>
      <c r="X22" s="260"/>
      <c r="Y22" s="340">
        <v>0</v>
      </c>
      <c r="Z22" s="290">
        <v>0</v>
      </c>
      <c r="AA22" s="290">
        <v>4.6757499999999999</v>
      </c>
      <c r="AB22" s="290">
        <v>2.36</v>
      </c>
      <c r="AC22" s="385">
        <v>7.0357500000000002</v>
      </c>
      <c r="AD22" s="17"/>
      <c r="AE22" s="18"/>
      <c r="AF22" s="18"/>
      <c r="AG22" s="18"/>
      <c r="AH22" s="99"/>
      <c r="AI22" s="99"/>
      <c r="AJ22" s="99"/>
      <c r="AK22" s="99"/>
      <c r="AL22" s="99"/>
      <c r="AO22" s="18"/>
      <c r="AP22" s="18"/>
      <c r="AQ22" s="19"/>
      <c r="AR22" s="19"/>
      <c r="AS22" s="101"/>
      <c r="AT22" s="94"/>
    </row>
    <row r="23" spans="1:266" ht="30" x14ac:dyDescent="0.25">
      <c r="A23" s="265">
        <v>5</v>
      </c>
      <c r="B23" s="263" t="s">
        <v>11</v>
      </c>
      <c r="C23" s="290">
        <v>0</v>
      </c>
      <c r="D23" s="291">
        <v>68.4247049214611</v>
      </c>
      <c r="E23" s="260">
        <v>68.4247049214611</v>
      </c>
      <c r="F23" s="292">
        <v>0</v>
      </c>
      <c r="G23" s="293">
        <v>0</v>
      </c>
      <c r="H23" s="294">
        <v>0</v>
      </c>
      <c r="I23" s="260">
        <v>106.05839999999999</v>
      </c>
      <c r="J23" s="290">
        <v>106.05839999999999</v>
      </c>
      <c r="K23" s="287"/>
      <c r="L23" s="260"/>
      <c r="M23" s="295">
        <v>0</v>
      </c>
      <c r="N23" s="291">
        <v>0</v>
      </c>
      <c r="O23" s="291">
        <v>0</v>
      </c>
      <c r="P23" s="296">
        <v>33.764570268</v>
      </c>
      <c r="Q23" s="376">
        <v>33.764570268</v>
      </c>
      <c r="R23" s="339">
        <v>0</v>
      </c>
      <c r="S23" s="296">
        <v>0</v>
      </c>
      <c r="T23" s="294">
        <v>0</v>
      </c>
      <c r="U23" s="296">
        <v>107.0496</v>
      </c>
      <c r="V23" s="294">
        <v>107.0496</v>
      </c>
      <c r="W23" s="260"/>
      <c r="X23" s="260"/>
      <c r="Y23" s="340">
        <v>0</v>
      </c>
      <c r="Z23" s="290">
        <v>0</v>
      </c>
      <c r="AA23" s="290">
        <v>41.786877676000003</v>
      </c>
      <c r="AB23" s="290">
        <v>11.8</v>
      </c>
      <c r="AC23" s="385">
        <v>53.586877676</v>
      </c>
      <c r="AD23" s="94"/>
      <c r="AE23" s="94"/>
      <c r="AF23" s="94"/>
      <c r="AG23" s="18"/>
      <c r="AH23" s="99"/>
      <c r="AI23" s="99"/>
      <c r="AJ23" s="99"/>
      <c r="AK23" s="99"/>
      <c r="AL23" s="99"/>
      <c r="AO23" s="18"/>
      <c r="AP23" s="18"/>
      <c r="AS23" s="20"/>
      <c r="AT23" s="94"/>
    </row>
    <row r="24" spans="1:266" ht="30" x14ac:dyDescent="0.25">
      <c r="A24" s="265">
        <v>6</v>
      </c>
      <c r="B24" s="263" t="s">
        <v>12</v>
      </c>
      <c r="C24" s="290">
        <v>0</v>
      </c>
      <c r="D24" s="291">
        <v>0</v>
      </c>
      <c r="E24" s="260">
        <v>0</v>
      </c>
      <c r="F24" s="292">
        <v>0</v>
      </c>
      <c r="G24" s="293">
        <v>0</v>
      </c>
      <c r="H24" s="294">
        <v>0</v>
      </c>
      <c r="I24" s="260">
        <v>139.14559999999997</v>
      </c>
      <c r="J24" s="290">
        <v>139.14559999999997</v>
      </c>
      <c r="K24" s="287"/>
      <c r="L24" s="260"/>
      <c r="M24" s="295">
        <v>0</v>
      </c>
      <c r="N24" s="291">
        <v>0</v>
      </c>
      <c r="O24" s="291">
        <v>0</v>
      </c>
      <c r="P24" s="296">
        <v>33.249976752000002</v>
      </c>
      <c r="Q24" s="376">
        <v>33.249976752000002</v>
      </c>
      <c r="R24" s="339">
        <v>0</v>
      </c>
      <c r="S24" s="296">
        <v>0</v>
      </c>
      <c r="T24" s="294">
        <v>0</v>
      </c>
      <c r="U24" s="296">
        <v>4.6020000000000003</v>
      </c>
      <c r="V24" s="294">
        <v>4.6020000000000003</v>
      </c>
      <c r="W24" s="260"/>
      <c r="X24" s="260"/>
      <c r="Y24" s="340">
        <v>0</v>
      </c>
      <c r="Z24" s="290">
        <v>0</v>
      </c>
      <c r="AA24" s="290">
        <v>2.1993093699999999</v>
      </c>
      <c r="AB24" s="290">
        <v>3.5000000059999996</v>
      </c>
      <c r="AC24" s="385">
        <v>5.6993093759999995</v>
      </c>
      <c r="AD24" s="94"/>
      <c r="AE24" s="94"/>
      <c r="AF24" s="94"/>
      <c r="AG24" s="18"/>
      <c r="AH24" s="99"/>
      <c r="AI24" s="99"/>
      <c r="AJ24" s="99"/>
      <c r="AK24" s="99"/>
      <c r="AL24" s="99"/>
      <c r="AO24" s="18"/>
      <c r="AP24" s="18"/>
      <c r="AS24" s="20"/>
      <c r="AT24" s="94"/>
    </row>
    <row r="25" spans="1:266" ht="45" x14ac:dyDescent="0.25">
      <c r="A25" s="265">
        <v>7</v>
      </c>
      <c r="B25" s="263" t="s">
        <v>13</v>
      </c>
      <c r="C25" s="290">
        <v>0</v>
      </c>
      <c r="D25" s="291">
        <v>43.092677250971938</v>
      </c>
      <c r="E25" s="260">
        <v>43.092677250971938</v>
      </c>
      <c r="F25" s="292">
        <v>0</v>
      </c>
      <c r="G25" s="293">
        <v>0</v>
      </c>
      <c r="H25" s="294">
        <v>0</v>
      </c>
      <c r="I25" s="260">
        <v>120.96179999999998</v>
      </c>
      <c r="J25" s="290">
        <v>120.96179999999998</v>
      </c>
      <c r="K25" s="287"/>
      <c r="L25" s="260"/>
      <c r="M25" s="295">
        <v>0</v>
      </c>
      <c r="N25" s="291">
        <v>0</v>
      </c>
      <c r="O25" s="291">
        <v>0</v>
      </c>
      <c r="P25" s="296">
        <v>37.936999999999998</v>
      </c>
      <c r="Q25" s="376">
        <v>37.936999999999998</v>
      </c>
      <c r="R25" s="339">
        <v>0</v>
      </c>
      <c r="S25" s="296">
        <v>0</v>
      </c>
      <c r="T25" s="294">
        <v>0</v>
      </c>
      <c r="U25" s="296">
        <v>90.907200000000003</v>
      </c>
      <c r="V25" s="294">
        <v>90.907200000000003</v>
      </c>
      <c r="W25" s="260"/>
      <c r="X25" s="260"/>
      <c r="Y25" s="340">
        <v>0</v>
      </c>
      <c r="Z25" s="290">
        <v>0</v>
      </c>
      <c r="AA25" s="290">
        <v>0</v>
      </c>
      <c r="AB25" s="290">
        <v>48.38</v>
      </c>
      <c r="AC25" s="385">
        <v>48.38</v>
      </c>
    </row>
    <row r="26" spans="1:266" ht="30" x14ac:dyDescent="0.25">
      <c r="A26" s="265">
        <v>8</v>
      </c>
      <c r="B26" s="263" t="s">
        <v>14</v>
      </c>
      <c r="C26" s="290">
        <v>0</v>
      </c>
      <c r="D26" s="291">
        <v>4.2904799999999993E-2</v>
      </c>
      <c r="E26" s="260">
        <v>4.2904799999999993E-2</v>
      </c>
      <c r="F26" s="292">
        <v>0</v>
      </c>
      <c r="G26" s="293">
        <v>0</v>
      </c>
      <c r="H26" s="294">
        <v>0</v>
      </c>
      <c r="I26" s="260">
        <v>0</v>
      </c>
      <c r="J26" s="290">
        <v>0</v>
      </c>
      <c r="K26" s="287"/>
      <c r="L26" s="260"/>
      <c r="M26" s="295">
        <v>0</v>
      </c>
      <c r="N26" s="291">
        <v>0</v>
      </c>
      <c r="O26" s="291">
        <v>0</v>
      </c>
      <c r="P26" s="296">
        <v>0</v>
      </c>
      <c r="Q26" s="376">
        <v>0</v>
      </c>
      <c r="R26" s="339">
        <v>0</v>
      </c>
      <c r="S26" s="296">
        <v>0</v>
      </c>
      <c r="T26" s="294">
        <v>0</v>
      </c>
      <c r="U26" s="296">
        <v>0</v>
      </c>
      <c r="V26" s="294">
        <v>0</v>
      </c>
      <c r="W26" s="260"/>
      <c r="X26" s="260"/>
      <c r="Y26" s="340">
        <v>0</v>
      </c>
      <c r="Z26" s="290">
        <v>0</v>
      </c>
      <c r="AA26" s="290">
        <v>0</v>
      </c>
      <c r="AB26" s="290">
        <v>0</v>
      </c>
      <c r="AC26" s="385">
        <v>0</v>
      </c>
    </row>
    <row r="27" spans="1:266" ht="45" x14ac:dyDescent="0.25">
      <c r="A27" s="265">
        <v>9</v>
      </c>
      <c r="B27" s="263" t="s">
        <v>84</v>
      </c>
      <c r="C27" s="290">
        <v>0</v>
      </c>
      <c r="D27" s="291">
        <v>0</v>
      </c>
      <c r="E27" s="260">
        <v>0</v>
      </c>
      <c r="F27" s="292">
        <v>300000</v>
      </c>
      <c r="G27" s="293">
        <v>3.1250550000000001</v>
      </c>
      <c r="H27" s="294">
        <v>0</v>
      </c>
      <c r="I27" s="260">
        <v>0</v>
      </c>
      <c r="J27" s="290">
        <v>3.1250550000000001</v>
      </c>
      <c r="K27" s="287"/>
      <c r="L27" s="260"/>
      <c r="M27" s="295">
        <v>150000</v>
      </c>
      <c r="N27" s="291">
        <v>1.5625275000000001</v>
      </c>
      <c r="O27" s="291">
        <v>0</v>
      </c>
      <c r="P27" s="296">
        <v>0</v>
      </c>
      <c r="Q27" s="376">
        <v>1.5625275000000001</v>
      </c>
      <c r="R27" s="339">
        <v>172800</v>
      </c>
      <c r="S27" s="296">
        <v>1.80003168</v>
      </c>
      <c r="T27" s="294">
        <v>0</v>
      </c>
      <c r="U27" s="296">
        <v>0</v>
      </c>
      <c r="V27" s="294">
        <v>1.80003168</v>
      </c>
      <c r="W27" s="260"/>
      <c r="X27" s="260"/>
      <c r="Y27" s="340">
        <v>172800</v>
      </c>
      <c r="Z27" s="290">
        <v>1.80003168</v>
      </c>
      <c r="AA27" s="290">
        <v>0</v>
      </c>
      <c r="AB27" s="290">
        <v>0</v>
      </c>
      <c r="AC27" s="385">
        <v>1.80003168</v>
      </c>
      <c r="AD27" s="105"/>
      <c r="AE27" s="106"/>
      <c r="AF27" s="107"/>
      <c r="AG27" s="108"/>
      <c r="AH27" s="99"/>
      <c r="AI27" s="99"/>
      <c r="AJ27" s="99"/>
      <c r="AK27" s="99"/>
      <c r="AL27" s="99"/>
      <c r="AO27" s="105"/>
      <c r="AP27" s="109"/>
      <c r="AQ27" s="110"/>
      <c r="AR27" s="98"/>
      <c r="AS27" s="96"/>
      <c r="AT27" s="94"/>
    </row>
    <row r="28" spans="1:266" ht="45" x14ac:dyDescent="0.25">
      <c r="A28" s="265">
        <v>10</v>
      </c>
      <c r="B28" s="263" t="s">
        <v>15</v>
      </c>
      <c r="C28" s="290">
        <v>0</v>
      </c>
      <c r="D28" s="291">
        <v>0</v>
      </c>
      <c r="E28" s="260">
        <v>0</v>
      </c>
      <c r="F28" s="292">
        <v>200000</v>
      </c>
      <c r="G28" s="293">
        <v>2.0833699999999999</v>
      </c>
      <c r="H28" s="294">
        <v>0.59</v>
      </c>
      <c r="I28" s="260">
        <v>0</v>
      </c>
      <c r="J28" s="290">
        <v>2.6733699999999998</v>
      </c>
      <c r="K28" s="287"/>
      <c r="L28" s="260"/>
      <c r="M28" s="295">
        <v>50000</v>
      </c>
      <c r="N28" s="291">
        <v>0.52084249999999999</v>
      </c>
      <c r="O28" s="291">
        <v>0.47200000000000003</v>
      </c>
      <c r="P28" s="296">
        <v>0</v>
      </c>
      <c r="Q28" s="376">
        <v>0.99284250000000007</v>
      </c>
      <c r="R28" s="339">
        <v>32662</v>
      </c>
      <c r="S28" s="296">
        <v>0.34023515469999999</v>
      </c>
      <c r="T28" s="294">
        <v>0.55991389399999991</v>
      </c>
      <c r="U28" s="296">
        <v>0</v>
      </c>
      <c r="V28" s="294">
        <v>0.9001490486999999</v>
      </c>
      <c r="W28" s="260"/>
      <c r="X28" s="260"/>
      <c r="Y28" s="340">
        <v>24254.5</v>
      </c>
      <c r="Z28" s="290">
        <v>0.25265548832500001</v>
      </c>
      <c r="AA28" s="290">
        <v>0.44340765600000004</v>
      </c>
      <c r="AB28" s="290">
        <v>0</v>
      </c>
      <c r="AC28" s="385">
        <v>0.69606314432500005</v>
      </c>
      <c r="AD28" s="105"/>
      <c r="AE28" s="106"/>
      <c r="AF28" s="107"/>
      <c r="AG28" s="108"/>
      <c r="AH28" s="111"/>
      <c r="AI28" s="111"/>
      <c r="AJ28" s="111"/>
      <c r="AK28" s="99"/>
      <c r="AL28" s="99"/>
      <c r="AO28" s="105"/>
      <c r="AP28" s="109"/>
      <c r="AQ28" s="112"/>
      <c r="AS28" s="94"/>
      <c r="AT28" s="94"/>
    </row>
    <row r="29" spans="1:266" ht="60" x14ac:dyDescent="0.25">
      <c r="A29" s="265">
        <v>11</v>
      </c>
      <c r="B29" s="263" t="s">
        <v>16</v>
      </c>
      <c r="C29" s="290">
        <v>0</v>
      </c>
      <c r="D29" s="291">
        <v>4.2758941462325577</v>
      </c>
      <c r="E29" s="260">
        <v>4.2758941462325577</v>
      </c>
      <c r="F29" s="292">
        <v>0</v>
      </c>
      <c r="G29" s="293">
        <v>0</v>
      </c>
      <c r="H29" s="294">
        <v>4.3673687999999995</v>
      </c>
      <c r="I29" s="260">
        <v>0</v>
      </c>
      <c r="J29" s="290">
        <v>4.3673687999999995</v>
      </c>
      <c r="K29" s="287"/>
      <c r="L29" s="260"/>
      <c r="M29" s="295">
        <v>0</v>
      </c>
      <c r="N29" s="291">
        <v>0</v>
      </c>
      <c r="O29" s="291">
        <v>0.82599999999999996</v>
      </c>
      <c r="P29" s="296">
        <v>0</v>
      </c>
      <c r="Q29" s="376">
        <v>0.82599999999999996</v>
      </c>
      <c r="R29" s="339">
        <v>0</v>
      </c>
      <c r="S29" s="296">
        <v>0</v>
      </c>
      <c r="T29" s="294">
        <v>0.11908725199999999</v>
      </c>
      <c r="U29" s="296">
        <v>0</v>
      </c>
      <c r="V29" s="294">
        <v>0.11908725199999999</v>
      </c>
      <c r="W29" s="260"/>
      <c r="X29" s="260"/>
      <c r="Y29" s="340">
        <v>0</v>
      </c>
      <c r="Z29" s="290">
        <v>0</v>
      </c>
      <c r="AA29" s="367">
        <v>0.341768297</v>
      </c>
      <c r="AB29" s="290">
        <v>0</v>
      </c>
      <c r="AC29" s="385">
        <v>0.341768297</v>
      </c>
      <c r="AD29" s="105"/>
      <c r="AE29" s="106"/>
      <c r="AF29" s="107"/>
      <c r="AG29" s="108"/>
      <c r="AH29" s="111"/>
      <c r="AI29" s="111"/>
      <c r="AJ29" s="111"/>
      <c r="AK29" s="99"/>
      <c r="AL29" s="99"/>
      <c r="AO29" s="21"/>
      <c r="AP29" s="109"/>
      <c r="AQ29" s="112"/>
      <c r="AS29" s="94"/>
      <c r="AT29" s="94"/>
    </row>
    <row r="30" spans="1:266" ht="30" x14ac:dyDescent="0.25">
      <c r="A30" s="265">
        <v>12</v>
      </c>
      <c r="B30" s="263" t="s">
        <v>17</v>
      </c>
      <c r="C30" s="290">
        <v>0</v>
      </c>
      <c r="D30" s="291" t="s">
        <v>18</v>
      </c>
      <c r="E30" s="260" t="s">
        <v>77</v>
      </c>
      <c r="F30" s="292">
        <v>30000</v>
      </c>
      <c r="G30" s="293">
        <v>0.31250549999999999</v>
      </c>
      <c r="H30" s="294">
        <v>2.36</v>
      </c>
      <c r="I30" s="260">
        <v>2.4780000000000002</v>
      </c>
      <c r="J30" s="290">
        <v>5.1505054999999995</v>
      </c>
      <c r="K30" s="287"/>
      <c r="L30" s="260"/>
      <c r="M30" s="295">
        <v>10000</v>
      </c>
      <c r="N30" s="291">
        <v>0.1041685</v>
      </c>
      <c r="O30" s="291">
        <v>0.11800000000000001</v>
      </c>
      <c r="P30" s="296">
        <v>0.59</v>
      </c>
      <c r="Q30" s="376">
        <v>0.81216849999999996</v>
      </c>
      <c r="R30" s="339">
        <v>0</v>
      </c>
      <c r="S30" s="296">
        <v>0</v>
      </c>
      <c r="T30" s="294">
        <v>0</v>
      </c>
      <c r="U30" s="296">
        <v>3.7877999999999998</v>
      </c>
      <c r="V30" s="294">
        <v>3.7877999999999998</v>
      </c>
      <c r="W30" s="260"/>
      <c r="X30" s="260"/>
      <c r="Y30" s="340">
        <v>0</v>
      </c>
      <c r="Z30" s="290">
        <v>0</v>
      </c>
      <c r="AA30" s="367">
        <v>0</v>
      </c>
      <c r="AB30" s="290">
        <v>3.54</v>
      </c>
      <c r="AC30" s="385">
        <v>3.54</v>
      </c>
      <c r="AD30" s="105"/>
      <c r="AE30" s="106"/>
      <c r="AF30" s="107"/>
      <c r="AG30" s="108"/>
      <c r="AH30" s="111"/>
      <c r="AI30" s="111"/>
      <c r="AJ30" s="111"/>
      <c r="AK30" s="99"/>
      <c r="AL30" s="99"/>
      <c r="AO30" s="21"/>
      <c r="AP30" s="109"/>
      <c r="AQ30" s="112"/>
      <c r="AS30" s="94"/>
      <c r="AT30" s="94"/>
    </row>
    <row r="31" spans="1:266" ht="16.2" thickBot="1" x14ac:dyDescent="0.3">
      <c r="A31" s="265">
        <v>13</v>
      </c>
      <c r="B31" s="266" t="s">
        <v>19</v>
      </c>
      <c r="C31" s="297">
        <v>0</v>
      </c>
      <c r="D31" s="298">
        <v>0</v>
      </c>
      <c r="E31" s="261">
        <v>0</v>
      </c>
      <c r="F31" s="299">
        <v>0</v>
      </c>
      <c r="G31" s="300">
        <v>0</v>
      </c>
      <c r="H31" s="301">
        <v>0</v>
      </c>
      <c r="I31" s="261">
        <v>0</v>
      </c>
      <c r="J31" s="297">
        <v>0</v>
      </c>
      <c r="K31" s="287"/>
      <c r="L31" s="260"/>
      <c r="M31" s="302">
        <v>0</v>
      </c>
      <c r="N31" s="298">
        <v>0</v>
      </c>
      <c r="O31" s="298">
        <v>0</v>
      </c>
      <c r="P31" s="303">
        <v>0</v>
      </c>
      <c r="Q31" s="377">
        <v>0</v>
      </c>
      <c r="R31" s="339">
        <v>0</v>
      </c>
      <c r="S31" s="296">
        <v>0</v>
      </c>
      <c r="T31" s="294">
        <v>0</v>
      </c>
      <c r="U31" s="296">
        <v>0</v>
      </c>
      <c r="V31" s="301">
        <v>0</v>
      </c>
      <c r="W31" s="260"/>
      <c r="X31" s="260"/>
      <c r="Y31" s="341">
        <v>0</v>
      </c>
      <c r="Z31" s="297">
        <v>0</v>
      </c>
      <c r="AA31" s="368">
        <v>0</v>
      </c>
      <c r="AB31" s="297">
        <v>0</v>
      </c>
      <c r="AC31" s="386">
        <v>0</v>
      </c>
      <c r="AD31" s="24"/>
      <c r="AE31" s="101"/>
      <c r="AF31" s="113"/>
      <c r="AG31" s="102"/>
      <c r="AH31" s="99"/>
      <c r="AI31" s="99"/>
      <c r="AJ31" s="99"/>
      <c r="AL31" s="99"/>
      <c r="AO31" s="25"/>
      <c r="AP31" s="109"/>
      <c r="AQ31" s="112"/>
      <c r="AS31" s="94"/>
      <c r="AT31" s="94"/>
    </row>
    <row r="32" spans="1:266" ht="16.2" thickBot="1" x14ac:dyDescent="0.3">
      <c r="A32" s="267">
        <v>14</v>
      </c>
      <c r="B32" s="268" t="s">
        <v>39</v>
      </c>
      <c r="C32" s="304">
        <v>133.88093787190033</v>
      </c>
      <c r="D32" s="305">
        <v>519.09090188614528</v>
      </c>
      <c r="E32" s="306">
        <v>652.97183975804558</v>
      </c>
      <c r="F32" s="307">
        <v>15255000</v>
      </c>
      <c r="G32" s="308">
        <v>158.90904674999999</v>
      </c>
      <c r="H32" s="309">
        <v>281.3723688</v>
      </c>
      <c r="I32" s="306">
        <v>499.92469999999992</v>
      </c>
      <c r="J32" s="304">
        <v>940.20611554999994</v>
      </c>
      <c r="K32" s="310">
        <v>10425000</v>
      </c>
      <c r="L32" s="306">
        <v>343.74522960000002</v>
      </c>
      <c r="M32" s="311">
        <v>4830000</v>
      </c>
      <c r="N32" s="309">
        <v>50.313385500000003</v>
      </c>
      <c r="O32" s="304">
        <v>250.77891</v>
      </c>
      <c r="P32" s="304">
        <v>143.96</v>
      </c>
      <c r="Q32" s="378">
        <v>445.05229549999996</v>
      </c>
      <c r="R32" s="342">
        <v>35212643</v>
      </c>
      <c r="S32" s="343">
        <v>366.80482023454999</v>
      </c>
      <c r="T32" s="365">
        <v>1136.37031125</v>
      </c>
      <c r="U32" s="365">
        <v>369.22199999999998</v>
      </c>
      <c r="V32" s="309">
        <v>1872.3971314845505</v>
      </c>
      <c r="W32" s="342">
        <v>30851718</v>
      </c>
      <c r="X32" s="309">
        <v>863.83220949999998</v>
      </c>
      <c r="Y32" s="342">
        <v>4360924.5</v>
      </c>
      <c r="Z32" s="309">
        <v>45.427096377825002</v>
      </c>
      <c r="AA32" s="365">
        <v>253.72122837699999</v>
      </c>
      <c r="AB32" s="304">
        <v>243.63000000600002</v>
      </c>
      <c r="AC32" s="387">
        <v>542.77832476082483</v>
      </c>
      <c r="AD32" s="26"/>
      <c r="AE32" s="19"/>
      <c r="AF32" s="27"/>
      <c r="AG32" s="21"/>
      <c r="AO32" s="25"/>
      <c r="AP32" s="17"/>
      <c r="AS32" s="94"/>
      <c r="AT32" s="94"/>
    </row>
    <row r="33" spans="1:46" ht="15.6" x14ac:dyDescent="0.25">
      <c r="A33" s="269">
        <v>15</v>
      </c>
      <c r="B33" s="270" t="s">
        <v>20</v>
      </c>
      <c r="C33" s="312"/>
      <c r="D33" s="313"/>
      <c r="E33" s="314"/>
      <c r="F33" s="314"/>
      <c r="G33" s="314"/>
      <c r="H33" s="314"/>
      <c r="I33" s="314"/>
      <c r="J33" s="315"/>
      <c r="K33" s="315"/>
      <c r="L33" s="315"/>
      <c r="M33" s="315"/>
      <c r="N33" s="315"/>
      <c r="O33" s="315"/>
      <c r="P33" s="316"/>
      <c r="Q33" s="379"/>
      <c r="R33" s="315"/>
      <c r="S33" s="315"/>
      <c r="T33" s="315"/>
      <c r="U33" s="315"/>
      <c r="V33" s="315"/>
      <c r="W33" s="315"/>
      <c r="X33" s="315"/>
      <c r="Y33" s="344"/>
      <c r="Z33" s="315"/>
      <c r="AA33" s="369"/>
      <c r="AB33" s="316"/>
      <c r="AC33" s="379"/>
      <c r="AD33" s="26"/>
      <c r="AE33" s="19"/>
      <c r="AF33" s="27"/>
      <c r="AG33" s="21"/>
      <c r="AO33" s="25"/>
      <c r="AP33" s="17"/>
      <c r="AS33" s="94"/>
      <c r="AT33" s="94"/>
    </row>
    <row r="34" spans="1:46" ht="15.6" x14ac:dyDescent="0.25">
      <c r="A34" s="271" t="s">
        <v>21</v>
      </c>
      <c r="B34" s="272" t="s">
        <v>22</v>
      </c>
      <c r="C34" s="317">
        <v>0</v>
      </c>
      <c r="D34" s="318">
        <v>10.041070340392524</v>
      </c>
      <c r="E34" s="260">
        <v>10.041070340392524</v>
      </c>
      <c r="F34" s="260"/>
      <c r="G34" s="260">
        <v>11.527546631249999</v>
      </c>
      <c r="H34" s="260"/>
      <c r="I34" s="260"/>
      <c r="J34" s="294">
        <v>11.527546631249999</v>
      </c>
      <c r="K34" s="319"/>
      <c r="L34" s="294"/>
      <c r="M34" s="294"/>
      <c r="N34" s="260">
        <v>3.6172511624999997</v>
      </c>
      <c r="O34" s="294"/>
      <c r="P34" s="294"/>
      <c r="Q34" s="379">
        <v>3.6172511624999997</v>
      </c>
      <c r="R34" s="294"/>
      <c r="S34" s="260">
        <v>27.349841504988749</v>
      </c>
      <c r="T34" s="294"/>
      <c r="U34" s="294"/>
      <c r="V34" s="294">
        <v>27.349841504988749</v>
      </c>
      <c r="W34" s="294"/>
      <c r="X34" s="294"/>
      <c r="Y34" s="294"/>
      <c r="Z34" s="260">
        <v>3.2530806907124998</v>
      </c>
      <c r="AA34" s="370"/>
      <c r="AB34" s="290"/>
      <c r="AC34" s="388">
        <v>3.2530806907124998</v>
      </c>
      <c r="AD34" s="26"/>
      <c r="AE34" s="19"/>
      <c r="AF34" s="27"/>
      <c r="AG34" s="21"/>
      <c r="AO34" s="25"/>
      <c r="AP34" s="17"/>
      <c r="AS34" s="94"/>
      <c r="AT34" s="94"/>
    </row>
    <row r="35" spans="1:46" ht="15.6" x14ac:dyDescent="0.25">
      <c r="A35" s="271" t="s">
        <v>23</v>
      </c>
      <c r="B35" s="272" t="s">
        <v>24</v>
      </c>
      <c r="C35" s="317">
        <v>0</v>
      </c>
      <c r="D35" s="318">
        <v>1.0041070340392524</v>
      </c>
      <c r="E35" s="260">
        <v>1.0041070340392524</v>
      </c>
      <c r="F35" s="260"/>
      <c r="G35" s="260">
        <v>1.1527546631249999</v>
      </c>
      <c r="H35" s="260"/>
      <c r="I35" s="260"/>
      <c r="J35" s="294">
        <v>1.1527546631249999</v>
      </c>
      <c r="K35" s="319"/>
      <c r="L35" s="294"/>
      <c r="M35" s="294"/>
      <c r="N35" s="260">
        <v>0.36172511624999998</v>
      </c>
      <c r="O35" s="294"/>
      <c r="P35" s="294"/>
      <c r="Q35" s="379">
        <v>0.36172511624999998</v>
      </c>
      <c r="R35" s="294"/>
      <c r="S35" s="260">
        <v>2.734984150498875</v>
      </c>
      <c r="T35" s="294"/>
      <c r="U35" s="294"/>
      <c r="V35" s="294">
        <v>2.734984150498875</v>
      </c>
      <c r="W35" s="294"/>
      <c r="X35" s="294"/>
      <c r="Y35" s="294"/>
      <c r="Z35" s="260">
        <v>0.32530806907124998</v>
      </c>
      <c r="AA35" s="370"/>
      <c r="AB35" s="290"/>
      <c r="AC35" s="388">
        <v>0.32530806907124998</v>
      </c>
      <c r="AD35" s="26"/>
      <c r="AE35" s="19"/>
      <c r="AF35" s="21"/>
      <c r="AG35" s="21"/>
      <c r="AO35" s="25"/>
      <c r="AP35" s="17"/>
      <c r="AS35" s="94"/>
      <c r="AT35" s="94"/>
    </row>
    <row r="36" spans="1:46" ht="15.6" x14ac:dyDescent="0.25">
      <c r="A36" s="271" t="s">
        <v>25</v>
      </c>
      <c r="B36" s="272" t="s">
        <v>26</v>
      </c>
      <c r="C36" s="317">
        <v>0</v>
      </c>
      <c r="D36" s="318">
        <v>26.086700744339783</v>
      </c>
      <c r="E36" s="260">
        <v>26.086700744339783</v>
      </c>
      <c r="F36" s="260"/>
      <c r="G36" s="260">
        <v>29.948566147987496</v>
      </c>
      <c r="H36" s="260"/>
      <c r="I36" s="260"/>
      <c r="J36" s="294">
        <v>29.948566147987496</v>
      </c>
      <c r="K36" s="319"/>
      <c r="L36" s="294"/>
      <c r="M36" s="294"/>
      <c r="N36" s="260">
        <v>9.3976185201749995</v>
      </c>
      <c r="O36" s="294"/>
      <c r="P36" s="294"/>
      <c r="Q36" s="379">
        <v>9.3976185201749995</v>
      </c>
      <c r="R36" s="294"/>
      <c r="S36" s="260">
        <v>71.054888229960767</v>
      </c>
      <c r="T36" s="294"/>
      <c r="U36" s="294"/>
      <c r="V36" s="294">
        <v>71.054888229960767</v>
      </c>
      <c r="W36" s="294"/>
      <c r="X36" s="294"/>
      <c r="Y36" s="294"/>
      <c r="Z36" s="260">
        <v>8.4515036344710754</v>
      </c>
      <c r="AA36" s="370"/>
      <c r="AB36" s="290"/>
      <c r="AC36" s="388">
        <v>8.4515036344710754</v>
      </c>
      <c r="AD36" s="26"/>
      <c r="AE36" s="19"/>
      <c r="AF36" s="21"/>
      <c r="AG36" s="21"/>
      <c r="AO36" s="25"/>
      <c r="AP36" s="17"/>
      <c r="AS36" s="94"/>
      <c r="AT36" s="94"/>
    </row>
    <row r="37" spans="1:46" ht="16.2" thickBot="1" x14ac:dyDescent="0.3">
      <c r="A37" s="273" t="s">
        <v>27</v>
      </c>
      <c r="B37" s="274" t="s">
        <v>28</v>
      </c>
      <c r="C37" s="317">
        <v>0</v>
      </c>
      <c r="D37" s="318">
        <v>0</v>
      </c>
      <c r="E37" s="314">
        <v>0</v>
      </c>
      <c r="F37" s="314"/>
      <c r="G37" s="260">
        <v>0.93751649999999997</v>
      </c>
      <c r="H37" s="314"/>
      <c r="I37" s="314"/>
      <c r="J37" s="294">
        <v>0.93751649999999997</v>
      </c>
      <c r="K37" s="319"/>
      <c r="L37" s="315"/>
      <c r="M37" s="315"/>
      <c r="N37" s="260">
        <v>0.37500659999999997</v>
      </c>
      <c r="O37" s="315"/>
      <c r="P37" s="315"/>
      <c r="Q37" s="379">
        <v>0.37500659999999997</v>
      </c>
      <c r="R37" s="315"/>
      <c r="S37" s="260">
        <v>0.38524803024600002</v>
      </c>
      <c r="T37" s="315"/>
      <c r="U37" s="315"/>
      <c r="V37" s="294">
        <v>0.38524803024600002</v>
      </c>
      <c r="W37" s="315"/>
      <c r="X37" s="315"/>
      <c r="Y37" s="315"/>
      <c r="Z37" s="260">
        <v>0.36948369029849998</v>
      </c>
      <c r="AA37" s="369"/>
      <c r="AB37" s="316"/>
      <c r="AC37" s="388">
        <v>0.36948369029849998</v>
      </c>
      <c r="AD37" s="26"/>
      <c r="AE37" s="19"/>
      <c r="AF37" s="21"/>
      <c r="AG37" s="21"/>
      <c r="AO37" s="25"/>
      <c r="AP37" s="17"/>
      <c r="AS37" s="94"/>
      <c r="AT37" s="94"/>
    </row>
    <row r="38" spans="1:46" ht="15" x14ac:dyDescent="0.25">
      <c r="A38" s="275"/>
      <c r="B38" s="350" t="s">
        <v>29</v>
      </c>
      <c r="C38" s="320"/>
      <c r="D38" s="321">
        <v>37.13187811877156</v>
      </c>
      <c r="E38" s="351">
        <v>37.13187811877156</v>
      </c>
      <c r="F38" s="351"/>
      <c r="G38" s="321">
        <v>43.566383942362492</v>
      </c>
      <c r="H38" s="351"/>
      <c r="I38" s="351"/>
      <c r="J38" s="352">
        <v>43.566383942362492</v>
      </c>
      <c r="K38" s="352"/>
      <c r="L38" s="352"/>
      <c r="M38" s="286"/>
      <c r="N38" s="321">
        <v>13.751601398925001</v>
      </c>
      <c r="O38" s="352"/>
      <c r="P38" s="353"/>
      <c r="Q38" s="380">
        <v>13.751601398925001</v>
      </c>
      <c r="R38" s="352"/>
      <c r="S38" s="321">
        <v>101.52496191569439</v>
      </c>
      <c r="T38" s="352"/>
      <c r="U38" s="352"/>
      <c r="V38" s="352">
        <v>101.52496191569439</v>
      </c>
      <c r="W38" s="352"/>
      <c r="X38" s="352"/>
      <c r="Y38" s="352"/>
      <c r="Z38" s="321">
        <v>12.399376084553326</v>
      </c>
      <c r="AA38" s="371"/>
      <c r="AB38" s="353"/>
      <c r="AC38" s="380">
        <v>12.399376084553326</v>
      </c>
      <c r="AD38" s="26"/>
      <c r="AE38" s="19"/>
      <c r="AF38" s="21">
        <v>215.35</v>
      </c>
      <c r="AG38" s="21"/>
      <c r="AO38" s="25"/>
      <c r="AP38" s="354"/>
      <c r="AS38" s="94"/>
      <c r="AT38" s="94"/>
    </row>
    <row r="39" spans="1:46" s="348" customFormat="1" ht="15.6" x14ac:dyDescent="0.25">
      <c r="A39" s="360">
        <v>16</v>
      </c>
      <c r="B39" s="276" t="s">
        <v>40</v>
      </c>
      <c r="C39" s="361">
        <v>133.88093787190033</v>
      </c>
      <c r="D39" s="362">
        <v>556.22278000491679</v>
      </c>
      <c r="E39" s="363">
        <v>690.10371787681709</v>
      </c>
      <c r="F39" s="257"/>
      <c r="G39" s="362">
        <v>202.47543069236247</v>
      </c>
      <c r="H39" s="257">
        <v>281.3723688</v>
      </c>
      <c r="I39" s="257">
        <v>499.92469999999992</v>
      </c>
      <c r="J39" s="257">
        <v>983.77249949236239</v>
      </c>
      <c r="K39" s="322"/>
      <c r="L39" s="257"/>
      <c r="M39" s="323"/>
      <c r="N39" s="362">
        <v>64.064986898925</v>
      </c>
      <c r="O39" s="257">
        <v>250.77891</v>
      </c>
      <c r="P39" s="258">
        <v>143.96</v>
      </c>
      <c r="Q39" s="381">
        <v>458.80389689892496</v>
      </c>
      <c r="R39" s="257"/>
      <c r="S39" s="362">
        <v>468.3297821502444</v>
      </c>
      <c r="T39" s="257">
        <v>1136.37031125</v>
      </c>
      <c r="U39" s="257">
        <v>369.22199999999998</v>
      </c>
      <c r="V39" s="257">
        <v>1973.9220934002449</v>
      </c>
      <c r="W39" s="257"/>
      <c r="X39" s="257"/>
      <c r="Y39" s="257"/>
      <c r="Z39" s="362">
        <v>57.826472462378327</v>
      </c>
      <c r="AA39" s="372"/>
      <c r="AB39" s="258"/>
      <c r="AC39" s="381">
        <v>555.17770084537813</v>
      </c>
      <c r="AD39" s="346"/>
      <c r="AE39" s="18"/>
      <c r="AF39" s="347">
        <v>207</v>
      </c>
      <c r="AG39" s="347"/>
      <c r="AO39" s="7"/>
      <c r="AP39" s="17"/>
      <c r="AS39" s="349"/>
      <c r="AT39" s="349"/>
    </row>
    <row r="40" spans="1:46" ht="15" x14ac:dyDescent="0.25">
      <c r="A40" s="277">
        <v>17</v>
      </c>
      <c r="B40" s="355" t="s">
        <v>41</v>
      </c>
      <c r="C40" s="356"/>
      <c r="D40" s="357"/>
      <c r="E40" s="358">
        <v>105.22819785917551</v>
      </c>
      <c r="F40" s="358"/>
      <c r="G40" s="358"/>
      <c r="H40" s="358">
        <v>42.921208800000009</v>
      </c>
      <c r="I40" s="358">
        <v>55.034099999999995</v>
      </c>
      <c r="J40" s="358">
        <v>128.84139144798749</v>
      </c>
      <c r="K40" s="358"/>
      <c r="L40" s="358"/>
      <c r="M40" s="358"/>
      <c r="N40" s="358"/>
      <c r="O40" s="358">
        <v>38.25441</v>
      </c>
      <c r="P40" s="359">
        <v>16.887969647999999</v>
      </c>
      <c r="Q40" s="382">
        <v>64.91500476817501</v>
      </c>
      <c r="R40" s="358"/>
      <c r="S40" s="358"/>
      <c r="T40" s="364">
        <v>173.34462375000001</v>
      </c>
      <c r="U40" s="358">
        <v>55.62</v>
      </c>
      <c r="V40" s="358">
        <v>300.40476001020676</v>
      </c>
      <c r="W40" s="358"/>
      <c r="X40" s="358"/>
      <c r="Y40" s="358"/>
      <c r="Z40" s="358"/>
      <c r="AA40" s="364">
        <v>38.367750356999991</v>
      </c>
      <c r="AB40" s="359">
        <v>36.630000000000003</v>
      </c>
      <c r="AC40" s="382">
        <v>83.818737681769576</v>
      </c>
      <c r="AD40" s="26"/>
      <c r="AE40" s="19"/>
      <c r="AF40" s="21">
        <v>45.427101586249997</v>
      </c>
      <c r="AG40" s="21"/>
      <c r="AO40" s="25"/>
      <c r="AP40" s="354"/>
      <c r="AS40" s="94"/>
      <c r="AT40" s="94"/>
    </row>
    <row r="41" spans="1:46" ht="15.6" x14ac:dyDescent="0.25">
      <c r="A41" s="277">
        <v>18</v>
      </c>
      <c r="B41" s="276" t="s">
        <v>42</v>
      </c>
      <c r="C41" s="324"/>
      <c r="D41" s="325"/>
      <c r="E41" s="257">
        <v>584.87552001764152</v>
      </c>
      <c r="F41" s="257"/>
      <c r="G41" s="257"/>
      <c r="H41" s="257">
        <v>238.45115999999999</v>
      </c>
      <c r="I41" s="257">
        <v>444.89059999999995</v>
      </c>
      <c r="J41" s="257">
        <v>854.93110804437492</v>
      </c>
      <c r="K41" s="257"/>
      <c r="L41" s="257"/>
      <c r="M41" s="257"/>
      <c r="N41" s="257"/>
      <c r="O41" s="257">
        <v>212.52449999999999</v>
      </c>
      <c r="P41" s="258">
        <v>127.07203035200001</v>
      </c>
      <c r="Q41" s="381">
        <v>393.88889213074992</v>
      </c>
      <c r="R41" s="257"/>
      <c r="S41" s="345"/>
      <c r="T41" s="257">
        <v>963.0256875</v>
      </c>
      <c r="U41" s="257">
        <v>313.60199999999998</v>
      </c>
      <c r="V41" s="257">
        <v>1673.5173333900382</v>
      </c>
      <c r="W41" s="257"/>
      <c r="X41" s="257"/>
      <c r="Y41" s="257"/>
      <c r="Z41" s="257"/>
      <c r="AA41" s="372"/>
      <c r="AB41" s="258"/>
      <c r="AC41" s="381">
        <v>471.35896316360856</v>
      </c>
      <c r="AD41" s="26"/>
      <c r="AE41" s="19"/>
      <c r="AF41" s="21">
        <v>467.77710158625001</v>
      </c>
      <c r="AG41" s="21"/>
      <c r="AO41" s="25"/>
      <c r="AP41" s="17"/>
      <c r="AS41" s="94"/>
      <c r="AT41" s="94"/>
    </row>
    <row r="42" spans="1:46" ht="15.6" x14ac:dyDescent="0.25">
      <c r="A42" s="277">
        <v>19</v>
      </c>
      <c r="B42" s="276" t="s">
        <v>43</v>
      </c>
      <c r="C42" s="326"/>
      <c r="D42" s="327"/>
      <c r="E42" s="328"/>
      <c r="F42" s="328"/>
      <c r="G42" s="328"/>
      <c r="H42" s="328"/>
      <c r="I42" s="328"/>
      <c r="J42" s="329"/>
      <c r="K42" s="329"/>
      <c r="L42" s="329"/>
      <c r="M42" s="328"/>
      <c r="N42" s="328"/>
      <c r="O42" s="328"/>
      <c r="P42" s="330"/>
      <c r="Q42" s="383">
        <v>-0.32654235191982539</v>
      </c>
      <c r="R42" s="328"/>
      <c r="S42" s="345"/>
      <c r="T42" s="328"/>
      <c r="U42" s="329"/>
      <c r="V42" s="329"/>
      <c r="W42" s="329"/>
      <c r="X42" s="329"/>
      <c r="Y42" s="328"/>
      <c r="Z42" s="328"/>
      <c r="AA42" s="373"/>
      <c r="AB42" s="330"/>
      <c r="AC42" s="383">
        <v>-0.19408669532041445</v>
      </c>
      <c r="AD42" s="26"/>
      <c r="AE42" s="19"/>
      <c r="AF42" s="21"/>
      <c r="AG42" s="21"/>
      <c r="AO42" s="25"/>
      <c r="AP42" s="17"/>
      <c r="AS42" s="94"/>
      <c r="AT42" s="94"/>
    </row>
    <row r="43" spans="1:46" ht="16.8" thickBot="1" x14ac:dyDescent="0.3">
      <c r="A43" s="278">
        <v>20</v>
      </c>
      <c r="B43" s="279" t="s">
        <v>44</v>
      </c>
      <c r="C43" s="331"/>
      <c r="D43" s="332"/>
      <c r="E43" s="333"/>
      <c r="F43" s="333"/>
      <c r="G43" s="333"/>
      <c r="H43" s="333"/>
      <c r="I43" s="333"/>
      <c r="J43" s="334"/>
      <c r="K43" s="334"/>
      <c r="L43" s="334"/>
      <c r="M43" s="333"/>
      <c r="N43" s="333"/>
      <c r="O43" s="333"/>
      <c r="P43" s="335"/>
      <c r="Q43" s="384" t="s">
        <v>80</v>
      </c>
      <c r="R43" s="333"/>
      <c r="S43" s="333"/>
      <c r="T43" s="333"/>
      <c r="U43" s="333"/>
      <c r="V43" s="334"/>
      <c r="W43" s="334"/>
      <c r="X43" s="334"/>
      <c r="Y43" s="333"/>
      <c r="Z43" s="333"/>
      <c r="AA43" s="333"/>
      <c r="AB43" s="335"/>
      <c r="AC43" s="384" t="s">
        <v>79</v>
      </c>
      <c r="AF43" s="94"/>
    </row>
    <row r="44" spans="1:46" ht="9" customHeight="1" thickBot="1" x14ac:dyDescent="0.3">
      <c r="A44" s="136"/>
      <c r="B44" s="30"/>
      <c r="C44" s="137"/>
      <c r="D44" s="137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F44" s="94"/>
    </row>
    <row r="45" spans="1:46" ht="16.5" customHeight="1" thickBot="1" x14ac:dyDescent="0.3">
      <c r="A45" s="389" t="s">
        <v>50</v>
      </c>
      <c r="B45" s="390"/>
      <c r="C45" s="390"/>
      <c r="D45" s="390"/>
      <c r="E45" s="391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91"/>
      <c r="V45" s="31"/>
      <c r="W45" s="31"/>
      <c r="X45" s="31"/>
      <c r="Y45" s="91"/>
      <c r="Z45" s="91"/>
      <c r="AA45" s="91"/>
      <c r="AB45" s="91"/>
      <c r="AC45" s="91"/>
    </row>
    <row r="46" spans="1:46" ht="15" x14ac:dyDescent="0.25">
      <c r="A46" s="136"/>
      <c r="B46" s="30"/>
      <c r="C46" s="137"/>
      <c r="D46" s="137"/>
      <c r="E46" s="91"/>
      <c r="F46" s="91"/>
      <c r="G46" s="91"/>
      <c r="H46" s="91"/>
      <c r="I46" s="91"/>
      <c r="J46" s="31"/>
      <c r="K46" s="31"/>
      <c r="L46" s="31"/>
      <c r="M46" s="91"/>
      <c r="N46" s="91"/>
      <c r="O46" s="91"/>
      <c r="P46" s="91"/>
      <c r="Q46" s="91"/>
      <c r="R46" s="32"/>
      <c r="V46" s="32"/>
      <c r="W46" s="32"/>
      <c r="X46" s="32"/>
      <c r="Y46" s="32"/>
      <c r="Z46" s="32"/>
      <c r="AB46" s="32"/>
      <c r="AC46" s="32"/>
    </row>
    <row r="47" spans="1:46" ht="15" x14ac:dyDescent="0.25">
      <c r="A47" s="136"/>
      <c r="B47" s="30"/>
      <c r="C47" s="137"/>
      <c r="D47" s="137"/>
      <c r="E47" s="91"/>
      <c r="F47" s="91"/>
      <c r="G47" s="91"/>
      <c r="H47" s="91"/>
      <c r="I47" s="91"/>
      <c r="J47" s="31"/>
      <c r="K47" s="31"/>
      <c r="L47" s="31"/>
      <c r="M47" s="91"/>
      <c r="N47" s="91"/>
      <c r="O47" s="91"/>
      <c r="P47" s="91"/>
      <c r="Q47" s="91"/>
      <c r="R47" s="32"/>
      <c r="V47" s="32"/>
      <c r="W47" s="32"/>
      <c r="X47" s="32"/>
      <c r="Y47" s="32"/>
      <c r="Z47" s="32"/>
      <c r="AB47" s="32"/>
      <c r="AC47" s="32"/>
    </row>
    <row r="48" spans="1:46" ht="15" x14ac:dyDescent="0.25">
      <c r="A48" s="136"/>
      <c r="B48" s="30"/>
      <c r="C48" s="137"/>
      <c r="D48" s="137"/>
      <c r="E48" s="91"/>
      <c r="F48" s="91"/>
      <c r="G48" s="91"/>
      <c r="H48" s="91"/>
      <c r="I48" s="91"/>
      <c r="J48" s="31"/>
      <c r="K48" s="31"/>
      <c r="L48" s="31"/>
      <c r="M48" s="91"/>
      <c r="N48" s="91"/>
      <c r="O48" s="91"/>
      <c r="P48" s="91"/>
      <c r="Q48" s="91"/>
      <c r="R48" s="32"/>
      <c r="V48" s="32"/>
      <c r="W48" s="32"/>
      <c r="X48" s="32"/>
      <c r="Y48" s="32"/>
      <c r="Z48" s="32"/>
      <c r="AB48" s="32"/>
      <c r="AC48" s="32"/>
    </row>
    <row r="49" spans="1:29" ht="15" x14ac:dyDescent="0.25">
      <c r="A49" s="136"/>
      <c r="B49" s="30"/>
      <c r="C49" s="137"/>
      <c r="D49" s="137"/>
      <c r="E49" s="91"/>
      <c r="F49" s="91"/>
      <c r="G49" s="91"/>
      <c r="H49" s="91"/>
      <c r="I49" s="91"/>
      <c r="J49" s="31"/>
      <c r="K49" s="31"/>
      <c r="L49" s="31"/>
      <c r="M49" s="91"/>
      <c r="N49" s="91"/>
      <c r="O49" s="91"/>
      <c r="P49" s="91"/>
      <c r="Q49" s="91"/>
      <c r="R49" s="32"/>
      <c r="V49" s="32"/>
      <c r="W49" s="32"/>
      <c r="X49" s="32"/>
      <c r="Y49" s="32"/>
      <c r="Z49" s="32"/>
      <c r="AB49" s="32"/>
      <c r="AC49" s="32"/>
    </row>
    <row r="50" spans="1:29" ht="15" x14ac:dyDescent="0.25">
      <c r="A50" s="136"/>
      <c r="B50" s="30"/>
      <c r="C50" s="137"/>
      <c r="D50" s="137"/>
      <c r="E50" s="91"/>
      <c r="F50" s="91"/>
      <c r="G50" s="91"/>
      <c r="H50" s="91"/>
      <c r="I50" s="91"/>
      <c r="J50" s="31"/>
      <c r="K50" s="31">
        <v>108.59566125000001</v>
      </c>
      <c r="L50" s="31"/>
      <c r="M50" s="91"/>
      <c r="N50" s="91"/>
      <c r="O50" s="91"/>
      <c r="P50" s="91"/>
      <c r="Q50" s="91"/>
      <c r="R50" s="32"/>
      <c r="S50" s="32"/>
      <c r="T50" s="32"/>
      <c r="U50" s="32"/>
      <c r="V50" s="32"/>
      <c r="W50" s="32"/>
      <c r="X50" s="32"/>
      <c r="Y50" s="32"/>
      <c r="Z50" s="32"/>
      <c r="AB50" s="32"/>
      <c r="AC50" s="32"/>
    </row>
    <row r="51" spans="1:29" ht="15.6" thickBot="1" x14ac:dyDescent="0.3">
      <c r="A51" s="136"/>
      <c r="B51" s="30"/>
      <c r="C51" s="137"/>
      <c r="D51" s="137"/>
      <c r="E51" s="91"/>
      <c r="F51" s="91"/>
      <c r="G51" s="91"/>
      <c r="H51" s="91"/>
      <c r="I51" s="91"/>
      <c r="J51" s="31"/>
      <c r="K51" s="31">
        <v>444.29884075763738</v>
      </c>
      <c r="L51" s="31"/>
      <c r="M51" s="91"/>
      <c r="N51" s="91"/>
      <c r="O51" s="91"/>
      <c r="P51" s="91"/>
      <c r="Q51" s="91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</row>
    <row r="52" spans="1:29" ht="16.2" thickBot="1" x14ac:dyDescent="0.3">
      <c r="A52" s="136"/>
      <c r="B52" s="30"/>
      <c r="C52" s="137"/>
      <c r="D52" s="137"/>
      <c r="E52" s="91"/>
      <c r="F52" s="91"/>
      <c r="G52" s="91"/>
      <c r="H52" s="91"/>
      <c r="I52" s="91"/>
      <c r="J52" s="31"/>
      <c r="K52" s="31"/>
      <c r="L52" s="31"/>
      <c r="M52" s="91"/>
      <c r="N52" s="91"/>
      <c r="O52" s="91"/>
      <c r="P52" s="91"/>
      <c r="Q52" s="91"/>
      <c r="R52" s="32"/>
      <c r="S52" s="91" t="s">
        <v>71</v>
      </c>
      <c r="T52" s="241">
        <v>1136.3703032999999</v>
      </c>
      <c r="U52" s="91"/>
      <c r="V52" s="32"/>
      <c r="W52" s="32"/>
      <c r="X52" s="32"/>
      <c r="Y52" s="32"/>
      <c r="Z52" s="32"/>
      <c r="AA52" s="32"/>
      <c r="AB52" s="32"/>
      <c r="AC52" s="32"/>
    </row>
    <row r="53" spans="1:29" ht="16.2" thickBot="1" x14ac:dyDescent="0.3">
      <c r="A53" s="136"/>
      <c r="B53" s="30"/>
      <c r="C53" s="137"/>
      <c r="D53" s="137"/>
      <c r="E53" s="91"/>
      <c r="F53" s="91"/>
      <c r="G53" s="91"/>
      <c r="H53" s="91"/>
      <c r="I53" s="91"/>
      <c r="J53" s="31"/>
      <c r="K53" s="31"/>
      <c r="L53" s="31"/>
      <c r="M53" s="91"/>
      <c r="N53" s="91"/>
      <c r="O53" s="91"/>
      <c r="P53" s="91"/>
      <c r="Q53" s="91"/>
      <c r="R53" s="32"/>
      <c r="S53" s="91" t="s">
        <v>71</v>
      </c>
      <c r="T53" s="241">
        <v>173.34461580000001</v>
      </c>
      <c r="U53" s="32"/>
      <c r="V53" s="32"/>
      <c r="W53" s="32"/>
      <c r="X53" s="32"/>
      <c r="Y53" s="32"/>
      <c r="Z53" s="32"/>
      <c r="AA53" s="32"/>
      <c r="AB53" s="32"/>
      <c r="AC53" s="32"/>
    </row>
    <row r="54" spans="1:29" ht="15" x14ac:dyDescent="0.25">
      <c r="A54" s="136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243" t="s">
        <v>72</v>
      </c>
      <c r="U54" s="32"/>
      <c r="V54" s="32"/>
      <c r="W54" s="32"/>
      <c r="X54" s="32"/>
      <c r="Y54" s="32"/>
      <c r="Z54" s="32"/>
      <c r="AA54" s="32"/>
      <c r="AB54" s="32"/>
      <c r="AC54" s="32"/>
    </row>
    <row r="55" spans="1:29" ht="15.6" x14ac:dyDescent="0.3">
      <c r="A55" s="33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4"/>
      <c r="S55" s="32"/>
      <c r="T55" s="32"/>
      <c r="U55" s="32"/>
      <c r="V55" s="34"/>
      <c r="W55" s="34"/>
      <c r="X55" s="34"/>
      <c r="Y55" s="34"/>
      <c r="Z55" s="34"/>
      <c r="AA55" s="32"/>
      <c r="AB55" s="34"/>
      <c r="AC55" s="34"/>
    </row>
    <row r="56" spans="1:29" ht="15.6" x14ac:dyDescent="0.3">
      <c r="A56" s="33"/>
      <c r="B56" s="239" t="s">
        <v>64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5"/>
      <c r="S56" s="32"/>
      <c r="T56" s="32"/>
      <c r="U56" s="32"/>
      <c r="V56" s="94"/>
      <c r="W56" s="94"/>
      <c r="X56" s="94"/>
      <c r="Y56" s="35"/>
      <c r="Z56" s="35"/>
      <c r="AA56" s="32"/>
      <c r="AB56" s="35"/>
      <c r="AC56" s="94"/>
    </row>
    <row r="57" spans="1:29" ht="15" x14ac:dyDescent="0.25">
      <c r="A57" s="33"/>
      <c r="B57" s="240" t="s">
        <v>65</v>
      </c>
      <c r="C57" s="21"/>
      <c r="D57" s="21"/>
      <c r="E57" s="35"/>
      <c r="F57" s="35"/>
      <c r="G57" s="35"/>
      <c r="H57" s="35"/>
      <c r="I57" s="35"/>
      <c r="J57" s="94"/>
      <c r="K57" s="94"/>
      <c r="L57" s="94"/>
      <c r="M57" s="35"/>
      <c r="N57" s="35"/>
      <c r="O57" s="35"/>
      <c r="P57" s="35"/>
      <c r="Q57" s="94"/>
      <c r="R57" s="102"/>
      <c r="S57" s="102"/>
      <c r="T57" s="102"/>
      <c r="U57" s="102"/>
      <c r="V57" s="94"/>
      <c r="W57" s="94"/>
      <c r="X57" s="94"/>
      <c r="Y57" s="102"/>
      <c r="Z57" s="102"/>
      <c r="AA57" s="32"/>
      <c r="AB57" s="102"/>
      <c r="AC57" s="21"/>
    </row>
    <row r="58" spans="1:29" x14ac:dyDescent="0.25">
      <c r="A58" s="33"/>
      <c r="B58" s="240" t="s">
        <v>66</v>
      </c>
      <c r="C58" s="102"/>
      <c r="D58" s="102"/>
      <c r="E58" s="102"/>
      <c r="F58" s="102"/>
      <c r="G58" s="102"/>
      <c r="H58" s="102"/>
      <c r="I58" s="102"/>
      <c r="J58" s="94"/>
      <c r="K58" s="94"/>
      <c r="L58" s="94"/>
      <c r="M58" s="102"/>
      <c r="N58" s="102"/>
      <c r="O58" s="102"/>
      <c r="P58" s="102"/>
      <c r="Q58" s="21"/>
      <c r="R58" s="138"/>
      <c r="S58" s="138"/>
      <c r="T58" s="138"/>
      <c r="U58" s="138"/>
      <c r="V58" s="94"/>
      <c r="W58" s="94"/>
      <c r="X58" s="94"/>
      <c r="Y58" s="138"/>
      <c r="Z58" s="138"/>
      <c r="AA58" s="138"/>
      <c r="AB58" s="138"/>
      <c r="AC58" s="21"/>
    </row>
    <row r="59" spans="1:29" x14ac:dyDescent="0.25">
      <c r="A59" s="33"/>
      <c r="B59" s="240" t="s">
        <v>67</v>
      </c>
      <c r="C59" s="138"/>
      <c r="D59" s="138"/>
      <c r="E59" s="138"/>
      <c r="F59" s="138"/>
      <c r="G59" s="138"/>
      <c r="H59" s="138"/>
      <c r="I59" s="138"/>
      <c r="J59" s="94"/>
      <c r="K59" s="94"/>
      <c r="L59" s="94"/>
      <c r="M59" s="138"/>
      <c r="N59" s="138"/>
      <c r="O59" s="138"/>
      <c r="P59" s="138"/>
      <c r="Q59" s="21"/>
      <c r="R59" s="138"/>
      <c r="S59" s="138"/>
      <c r="T59" s="138"/>
      <c r="U59" s="138"/>
      <c r="V59" s="94"/>
      <c r="W59" s="94"/>
      <c r="X59" s="94"/>
      <c r="Y59" s="138"/>
      <c r="Z59" s="138"/>
      <c r="AA59" s="138"/>
      <c r="AB59" s="138"/>
    </row>
    <row r="60" spans="1:29" x14ac:dyDescent="0.25">
      <c r="B60" s="240"/>
      <c r="C60" s="138"/>
      <c r="D60" s="138"/>
      <c r="E60" s="138"/>
      <c r="F60" s="138"/>
      <c r="G60" s="138"/>
      <c r="H60" s="138"/>
      <c r="I60" s="138"/>
      <c r="J60" s="94"/>
      <c r="K60" s="94"/>
      <c r="L60" s="94"/>
      <c r="M60" s="138"/>
      <c r="N60" s="138"/>
      <c r="O60" s="138"/>
      <c r="P60" s="138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</row>
    <row r="61" spans="1:29" ht="15.6" x14ac:dyDescent="0.3">
      <c r="A61" s="94"/>
      <c r="B61" s="239" t="s">
        <v>68</v>
      </c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</row>
    <row r="62" spans="1:29" x14ac:dyDescent="0.25">
      <c r="B62" s="240" t="s">
        <v>69</v>
      </c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</row>
    <row r="63" spans="1:29" x14ac:dyDescent="0.25">
      <c r="B63" s="240" t="s">
        <v>70</v>
      </c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</row>
    <row r="64" spans="1:29" x14ac:dyDescent="0.25">
      <c r="B64" s="240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</row>
    <row r="65" spans="2:28" x14ac:dyDescent="0.25">
      <c r="B65" s="240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</row>
    <row r="66" spans="2:28" x14ac:dyDescent="0.25">
      <c r="B66" s="240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</row>
    <row r="67" spans="2:28" x14ac:dyDescent="0.25">
      <c r="B67" s="240"/>
    </row>
    <row r="68" spans="2:28" x14ac:dyDescent="0.25">
      <c r="B68" s="240"/>
    </row>
    <row r="69" spans="2:28" x14ac:dyDescent="0.25">
      <c r="B69" s="240"/>
    </row>
    <row r="70" spans="2:28" x14ac:dyDescent="0.25">
      <c r="B70" s="240"/>
    </row>
    <row r="71" spans="2:28" x14ac:dyDescent="0.25">
      <c r="B71" s="240"/>
    </row>
    <row r="72" spans="2:28" x14ac:dyDescent="0.25">
      <c r="B72" s="240"/>
    </row>
    <row r="73" spans="2:28" x14ac:dyDescent="0.25">
      <c r="B73" s="240"/>
    </row>
  </sheetData>
  <mergeCells count="33">
    <mergeCell ref="A12:AC12"/>
    <mergeCell ref="F14:Q14"/>
    <mergeCell ref="F15:J15"/>
    <mergeCell ref="K15:L15"/>
    <mergeCell ref="J16:J18"/>
    <mergeCell ref="R14:AC14"/>
    <mergeCell ref="R15:V15"/>
    <mergeCell ref="W16:W18"/>
    <mergeCell ref="X16:X18"/>
    <mergeCell ref="W15:X15"/>
    <mergeCell ref="AC16:AC18"/>
    <mergeCell ref="R16:S16"/>
    <mergeCell ref="A7:AC7"/>
    <mergeCell ref="A8:AC8"/>
    <mergeCell ref="A9:AC9"/>
    <mergeCell ref="A11:AC11"/>
    <mergeCell ref="A10:AC10"/>
    <mergeCell ref="A45:E45"/>
    <mergeCell ref="Y16:Z16"/>
    <mergeCell ref="M15:Q15"/>
    <mergeCell ref="Y15:AC15"/>
    <mergeCell ref="A14:A18"/>
    <mergeCell ref="B14:B18"/>
    <mergeCell ref="C14:E16"/>
    <mergeCell ref="C17:C18"/>
    <mergeCell ref="D17:D18"/>
    <mergeCell ref="F16:G16"/>
    <mergeCell ref="M16:N16"/>
    <mergeCell ref="Q16:Q18"/>
    <mergeCell ref="E17:E18"/>
    <mergeCell ref="V16:V18"/>
    <mergeCell ref="K16:K18"/>
    <mergeCell ref="L16:L18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Copy</vt:lpstr>
      <vt:lpstr>PBER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Mishra</dc:creator>
  <cp:lastModifiedBy>Intelisparkz</cp:lastModifiedBy>
  <cp:lastPrinted>2025-11-14T12:07:01Z</cp:lastPrinted>
  <dcterms:created xsi:type="dcterms:W3CDTF">2025-03-17T11:55:13Z</dcterms:created>
  <dcterms:modified xsi:type="dcterms:W3CDTF">2026-02-14T19:17:40Z</dcterms:modified>
</cp:coreProperties>
</file>